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AFFARI SOCIETARI\ORGANISMO DI VIGILANZA\AMMINISTRAZIONE TRASPARENTE\Sovvenzioni, contributi, sussidi, vantaggi economici\PUBBLICAZIONI 2024\"/>
    </mc:Choice>
  </mc:AlternateContent>
  <xr:revisionPtr revIDLastSave="0" documentId="13_ncr:1_{CEDFFBAC-75C2-47A5-9958-424CF466EF01}" xr6:coauthVersionLast="47" xr6:coauthVersionMax="47" xr10:uidLastSave="{00000000-0000-0000-0000-000000000000}"/>
  <bookViews>
    <workbookView xWindow="-120" yWindow="-120" windowWidth="29040" windowHeight="17520" tabRatio="884" firstSheet="14" activeTab="14" xr2:uid="{00000000-000D-0000-FFFF-FFFF00000000}"/>
  </bookViews>
  <sheets>
    <sheet name="tabella per WORD 2022 x Pivot" sheetId="121" state="hidden" r:id="rId1"/>
    <sheet name="PIVOT 1" sheetId="127" state="hidden" r:id="rId2"/>
    <sheet name="PIVOT 1 per WORD" sheetId="128" state="hidden" r:id="rId3"/>
    <sheet name="tabella per WORD 2022" sheetId="106" state="hidden" r:id="rId4"/>
    <sheet name="Pivot_1_a" sheetId="111" state="hidden" r:id="rId5"/>
    <sheet name="Tabella Pivot " sheetId="123" state="hidden" r:id="rId6"/>
    <sheet name="PIVOT_1" sheetId="107" state="hidden" r:id="rId7"/>
    <sheet name="Pivot_1_calcolo" sheetId="113" state="hidden" r:id="rId8"/>
    <sheet name="Pivot_2_a" sheetId="112" state="hidden" r:id="rId9"/>
    <sheet name="Pivot_2_calcolo" sheetId="114" state="hidden" r:id="rId10"/>
    <sheet name="PIVOT_2" sheetId="108" state="hidden" r:id="rId11"/>
    <sheet name="PIVOT_SINTESI " sheetId="100" state="hidden" r:id="rId12"/>
    <sheet name="PIVOT_SINTESI2" sheetId="102" state="hidden" r:id="rId13"/>
    <sheet name="elaborazioni PAT" sheetId="91" state="hidden" r:id="rId14"/>
    <sheet name="TRASPARENZA 2023" sheetId="131" r:id="rId15"/>
    <sheet name="Allegato Scheda singola" sheetId="105" state="hidden" r:id="rId16"/>
  </sheets>
  <definedNames>
    <definedName name="_xlnm._FilterDatabase" localSheetId="13" hidden="1">'elaborazioni PAT'!$A$1:$AV$63</definedName>
    <definedName name="_xlnm._FilterDatabase" localSheetId="3" hidden="1">'tabella per WORD 2022'!$A$1:$AT$60</definedName>
    <definedName name="_xlnm._FilterDatabase" localSheetId="0" hidden="1">'tabella per WORD 2022 x Pivot'!$A$1:$AT$57</definedName>
    <definedName name="_xlnm._FilterDatabase" localSheetId="14" hidden="1">'TRASPARENZA 2023'!$A$1:$Y$33</definedName>
    <definedName name="_Hlk103586798" localSheetId="14">'TRASPARENZA 2023'!#REF!</definedName>
    <definedName name="_Hlk108516707" localSheetId="14">'TRASPARENZA 2023'!#REF!</definedName>
    <definedName name="_Hlk122438187" localSheetId="14">'TRASPARENZA 2023'!$B$8</definedName>
    <definedName name="_Hlk124159568" localSheetId="14">'TRASPARENZA 2023'!$B$10</definedName>
    <definedName name="_Hlk135292674" localSheetId="14">'TRASPARENZA 2023'!$B$21</definedName>
    <definedName name="_Hlk33525384" localSheetId="14">'TRASPARENZA 2023'!#REF!</definedName>
    <definedName name="_Hlk64964158" localSheetId="14">'TRASPARENZA 2023'!#REF!</definedName>
    <definedName name="_Hlk66093288" localSheetId="14">'TRASPARENZA 2023'!#REF!</definedName>
    <definedName name="_Hlk69831787" localSheetId="14">'TRASPARENZA 2023'!#REF!</definedName>
    <definedName name="_Hlk72505478" localSheetId="14">'TRASPARENZA 2023'!#REF!</definedName>
    <definedName name="_Hlk73452931" localSheetId="14">'TRASPARENZA 2023'!#REF!</definedName>
    <definedName name="_Hlk74562403" localSheetId="14">'TRASPARENZA 2023'!#REF!</definedName>
    <definedName name="_Hlk74735052" localSheetId="14">'TRASPARENZA 2023'!#REF!</definedName>
    <definedName name="_Hlk82521934" localSheetId="14">'TRASPARENZA 2023'!#REF!</definedName>
    <definedName name="_Hlk82678504" localSheetId="14">'TRASPARENZA 2023'!#REF!</definedName>
    <definedName name="_Hlk85787513" localSheetId="14">'TRASPARENZA 2023'!#REF!</definedName>
    <definedName name="_Hlk91689317" localSheetId="14">'TRASPARENZA 2023'!#REF!</definedName>
    <definedName name="_Hlk94261761" localSheetId="14">'TRASPARENZA 2023'!#REF!</definedName>
    <definedName name="_Hlk95464747" localSheetId="14">'TRASPARENZA 2023'!#REF!</definedName>
    <definedName name="_Hlk98235077" localSheetId="14">'TRASPARENZA 2023'!#REF!</definedName>
    <definedName name="_Hlk99525062" localSheetId="14">'TRASPARENZA 2023'!#REF!</definedName>
    <definedName name="_xlnm.Print_Area" localSheetId="14">'TRASPARENZA 2023'!$A$1:$Y$35</definedName>
    <definedName name="OGGETTO" localSheetId="14">'TRASPARENZA 2023'!$A$2:$B$3</definedName>
    <definedName name="OGGETTO">#REF!</definedName>
    <definedName name="OGGETTO_RICHIESTA">#REF!</definedName>
    <definedName name="OGGETTO_TIPO">#REF!</definedName>
    <definedName name="_xlnm.Print_Titles" localSheetId="14">'TRASPARENZA 2023'!$1:$1</definedName>
  </definedNames>
  <calcPr calcId="191029"/>
  <pivotCaches>
    <pivotCache cacheId="0" r:id="rId17"/>
    <pivotCache cacheId="1" r:id="rId18"/>
    <pivotCache cacheId="2" r:id="rId19"/>
    <pivotCache cacheId="3" r:id="rId20"/>
    <pivotCache cacheId="4" r:id="rId21"/>
    <pivotCache cacheId="5" r:id="rId2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34" i="131" l="1"/>
  <c r="V34" i="131"/>
  <c r="U34" i="131"/>
  <c r="T34" i="131"/>
  <c r="S34" i="131"/>
  <c r="R34" i="131"/>
  <c r="Q34" i="131"/>
  <c r="P34" i="131"/>
  <c r="O34" i="131"/>
  <c r="N34" i="131"/>
  <c r="M34" i="131"/>
  <c r="L34" i="131"/>
  <c r="K34" i="131"/>
  <c r="G34" i="131"/>
  <c r="F33" i="131"/>
  <c r="J32" i="131"/>
  <c r="X32" i="131" s="1"/>
  <c r="X34" i="131" s="1"/>
  <c r="I31" i="131"/>
  <c r="F31" i="131"/>
  <c r="I30" i="131"/>
  <c r="F30" i="131"/>
  <c r="I29" i="131"/>
  <c r="F29" i="131"/>
  <c r="I28" i="131"/>
  <c r="F28" i="131"/>
  <c r="I27" i="131"/>
  <c r="F27" i="131"/>
  <c r="I26" i="131"/>
  <c r="F26" i="131"/>
  <c r="I25" i="131"/>
  <c r="F25" i="131"/>
  <c r="I24" i="131"/>
  <c r="F24" i="131"/>
  <c r="I23" i="131"/>
  <c r="F23" i="131"/>
  <c r="I22" i="131"/>
  <c r="F22" i="131"/>
  <c r="I21" i="131"/>
  <c r="F21" i="131"/>
  <c r="I20" i="131"/>
  <c r="F20" i="131"/>
  <c r="I19" i="131"/>
  <c r="F19" i="131"/>
  <c r="H18" i="131"/>
  <c r="I18" i="131" s="1"/>
  <c r="F18" i="131"/>
  <c r="I17" i="131"/>
  <c r="F17" i="131"/>
  <c r="I16" i="131"/>
  <c r="F16" i="131"/>
  <c r="I15" i="131"/>
  <c r="F15" i="131"/>
  <c r="I14" i="131"/>
  <c r="F14" i="131"/>
  <c r="I13" i="131"/>
  <c r="F13" i="131"/>
  <c r="I12" i="131"/>
  <c r="F12" i="131"/>
  <c r="I11" i="131"/>
  <c r="F11" i="131"/>
  <c r="I10" i="131"/>
  <c r="F10" i="131"/>
  <c r="I9" i="131"/>
  <c r="F9" i="131"/>
  <c r="I8" i="131"/>
  <c r="F8" i="131"/>
  <c r="I7" i="131"/>
  <c r="F7" i="131"/>
  <c r="I6" i="131"/>
  <c r="F6" i="131"/>
  <c r="I5" i="131"/>
  <c r="F5" i="131"/>
  <c r="I4" i="131"/>
  <c r="F4" i="131"/>
  <c r="I3" i="131"/>
  <c r="F3" i="131"/>
  <c r="I2" i="131"/>
  <c r="F2" i="131"/>
  <c r="H34" i="131" l="1"/>
  <c r="J34" i="131"/>
  <c r="I34" i="131"/>
  <c r="F34" i="131"/>
  <c r="D16" i="128"/>
  <c r="E16" i="128"/>
  <c r="F16" i="128"/>
  <c r="D11" i="128"/>
  <c r="E11" i="128"/>
  <c r="F11" i="128"/>
  <c r="D4" i="128"/>
  <c r="E4" i="128"/>
  <c r="F4" i="128"/>
  <c r="C25" i="127"/>
  <c r="C4" i="128"/>
  <c r="S58" i="106"/>
  <c r="S59" i="106"/>
  <c r="S60" i="106"/>
  <c r="S57" i="106"/>
  <c r="Q58" i="106"/>
  <c r="Q59" i="106"/>
  <c r="Q60" i="106"/>
  <c r="Q57" i="106"/>
  <c r="P58" i="106"/>
  <c r="P59" i="106"/>
  <c r="P60" i="106"/>
  <c r="P57" i="106"/>
  <c r="C27" i="127"/>
  <c r="R61" i="106" l="1"/>
  <c r="R64" i="106" s="1"/>
  <c r="C11" i="128"/>
  <c r="R59" i="121"/>
  <c r="S56" i="121"/>
  <c r="P55" i="121"/>
  <c r="Q3" i="121"/>
  <c r="Q4" i="121"/>
  <c r="Q5" i="121"/>
  <c r="Q6" i="121"/>
  <c r="Q7" i="121"/>
  <c r="Q8" i="121"/>
  <c r="Q9" i="121"/>
  <c r="Q10" i="121"/>
  <c r="Q11" i="121"/>
  <c r="Q12" i="121"/>
  <c r="Q13" i="121"/>
  <c r="Q14" i="121"/>
  <c r="Q15" i="121"/>
  <c r="Q16" i="121"/>
  <c r="Q17" i="121"/>
  <c r="Q18" i="121"/>
  <c r="Q19" i="121"/>
  <c r="Q20" i="121"/>
  <c r="Q21" i="121"/>
  <c r="Q22" i="121"/>
  <c r="Q23" i="121"/>
  <c r="Q24" i="121"/>
  <c r="Q25" i="121"/>
  <c r="Q26" i="121"/>
  <c r="Q27" i="121"/>
  <c r="Q28" i="121"/>
  <c r="Q29" i="121"/>
  <c r="Q30" i="121"/>
  <c r="Q31" i="121"/>
  <c r="Q32" i="121"/>
  <c r="Q33" i="121"/>
  <c r="Q34" i="121"/>
  <c r="Q35" i="121"/>
  <c r="Q36" i="121"/>
  <c r="Q37" i="121"/>
  <c r="Q38" i="121"/>
  <c r="Q39" i="121"/>
  <c r="Q40" i="121"/>
  <c r="Q41" i="121"/>
  <c r="Q42" i="121"/>
  <c r="Q43" i="121"/>
  <c r="Q44" i="121"/>
  <c r="Q45" i="121"/>
  <c r="Q46" i="121"/>
  <c r="Q47" i="121"/>
  <c r="Q48" i="121"/>
  <c r="Q49" i="121"/>
  <c r="Q50" i="121"/>
  <c r="Q51" i="121"/>
  <c r="Q52" i="121"/>
  <c r="Q53" i="121"/>
  <c r="Q54" i="121"/>
  <c r="Q2" i="121"/>
  <c r="P3" i="121"/>
  <c r="P4" i="121"/>
  <c r="P5" i="121"/>
  <c r="P6" i="121"/>
  <c r="P7" i="121"/>
  <c r="P8" i="121"/>
  <c r="P9" i="121"/>
  <c r="P10" i="121"/>
  <c r="P11" i="121"/>
  <c r="P13" i="121"/>
  <c r="P14" i="121"/>
  <c r="P15" i="121"/>
  <c r="P16" i="121"/>
  <c r="P17" i="121"/>
  <c r="P18" i="121"/>
  <c r="P19" i="121"/>
  <c r="P20" i="121"/>
  <c r="P21" i="121"/>
  <c r="P22" i="121"/>
  <c r="P23" i="121"/>
  <c r="P25" i="121"/>
  <c r="P26" i="121"/>
  <c r="P27" i="121"/>
  <c r="P28" i="121"/>
  <c r="P29" i="121"/>
  <c r="P30" i="121"/>
  <c r="P31" i="121"/>
  <c r="P32" i="121"/>
  <c r="P33" i="121"/>
  <c r="P34" i="121"/>
  <c r="P35" i="121"/>
  <c r="P36" i="121"/>
  <c r="P37" i="121"/>
  <c r="P38" i="121"/>
  <c r="P39" i="121"/>
  <c r="P40" i="121"/>
  <c r="P41" i="121"/>
  <c r="P42" i="121"/>
  <c r="P43" i="121"/>
  <c r="P44" i="121"/>
  <c r="P45" i="121"/>
  <c r="P47" i="121"/>
  <c r="P48" i="121"/>
  <c r="P49" i="121"/>
  <c r="P50" i="121"/>
  <c r="P51" i="121"/>
  <c r="P52" i="121"/>
  <c r="P53" i="121"/>
  <c r="P54" i="121"/>
  <c r="P56" i="121"/>
  <c r="P57" i="121"/>
  <c r="P58" i="121"/>
  <c r="B55" i="121"/>
  <c r="C55" i="121"/>
  <c r="D55" i="121"/>
  <c r="E55" i="121"/>
  <c r="F55" i="121"/>
  <c r="G55" i="121"/>
  <c r="H55" i="121"/>
  <c r="I55" i="121"/>
  <c r="J55" i="121"/>
  <c r="K55" i="121"/>
  <c r="L55" i="121"/>
  <c r="M55" i="121"/>
  <c r="N55" i="121"/>
  <c r="O55" i="121"/>
  <c r="Q55" i="121"/>
  <c r="S55" i="121"/>
  <c r="B56" i="121"/>
  <c r="C56" i="121"/>
  <c r="D56" i="121"/>
  <c r="E56" i="121"/>
  <c r="F56" i="121"/>
  <c r="G56" i="121"/>
  <c r="H56" i="121"/>
  <c r="I56" i="121"/>
  <c r="J56" i="121"/>
  <c r="K56" i="121"/>
  <c r="L56" i="121"/>
  <c r="M56" i="121"/>
  <c r="N56" i="121"/>
  <c r="O56" i="121"/>
  <c r="B57" i="121"/>
  <c r="C57" i="121"/>
  <c r="D57" i="121"/>
  <c r="E57" i="121"/>
  <c r="F57" i="121"/>
  <c r="G57" i="121"/>
  <c r="H57" i="121"/>
  <c r="I57" i="121"/>
  <c r="J57" i="121"/>
  <c r="K57" i="121"/>
  <c r="L57" i="121"/>
  <c r="M57" i="121"/>
  <c r="N57" i="121"/>
  <c r="O57" i="121"/>
  <c r="Q57" i="121"/>
  <c r="S57" i="121"/>
  <c r="K60" i="106"/>
  <c r="Q58" i="121"/>
  <c r="S58" i="121"/>
  <c r="A56" i="121"/>
  <c r="A57" i="121"/>
  <c r="A55" i="121"/>
  <c r="C28" i="127"/>
  <c r="I58" i="121" l="1"/>
  <c r="I60" i="106"/>
  <c r="J58" i="121"/>
  <c r="J60" i="106"/>
  <c r="B58" i="121"/>
  <c r="B60" i="106"/>
  <c r="O58" i="121"/>
  <c r="O60" i="106"/>
  <c r="G58" i="121"/>
  <c r="G60" i="106"/>
  <c r="K58" i="121"/>
  <c r="N58" i="121"/>
  <c r="N60" i="106"/>
  <c r="F58" i="121"/>
  <c r="F60" i="106"/>
  <c r="A58" i="121"/>
  <c r="A60" i="106"/>
  <c r="M58" i="121"/>
  <c r="M60" i="106"/>
  <c r="E58" i="121"/>
  <c r="E60" i="106"/>
  <c r="L58" i="121"/>
  <c r="L60" i="106"/>
  <c r="D58" i="121"/>
  <c r="D60" i="106"/>
  <c r="H58" i="121"/>
  <c r="H60" i="106"/>
  <c r="C58" i="121"/>
  <c r="C60" i="106"/>
  <c r="P2" i="121"/>
  <c r="S47" i="121"/>
  <c r="S48" i="106"/>
  <c r="S7" i="121"/>
  <c r="S7" i="106"/>
  <c r="S54" i="121"/>
  <c r="S56" i="106"/>
  <c r="S46" i="121"/>
  <c r="S47" i="106"/>
  <c r="S38" i="121"/>
  <c r="S39" i="106"/>
  <c r="S30" i="121"/>
  <c r="S31" i="106"/>
  <c r="S22" i="121"/>
  <c r="S22" i="106"/>
  <c r="S14" i="121"/>
  <c r="S14" i="106"/>
  <c r="S6" i="121"/>
  <c r="S6" i="106"/>
  <c r="S23" i="121"/>
  <c r="S23" i="106"/>
  <c r="S53" i="121"/>
  <c r="S55" i="106"/>
  <c r="S45" i="121"/>
  <c r="S46" i="106"/>
  <c r="S37" i="121"/>
  <c r="S38" i="106"/>
  <c r="S29" i="121"/>
  <c r="S30" i="106"/>
  <c r="S21" i="121"/>
  <c r="S21" i="106"/>
  <c r="S13" i="121"/>
  <c r="S13" i="106"/>
  <c r="S5" i="121"/>
  <c r="S5" i="106"/>
  <c r="S2" i="121"/>
  <c r="S2" i="106"/>
  <c r="S15" i="121"/>
  <c r="S15" i="106"/>
  <c r="S52" i="121"/>
  <c r="S54" i="106"/>
  <c r="S44" i="121"/>
  <c r="S45" i="106"/>
  <c r="S36" i="121"/>
  <c r="S37" i="106"/>
  <c r="S28" i="121"/>
  <c r="S29" i="106"/>
  <c r="S20" i="121"/>
  <c r="S20" i="106"/>
  <c r="S4" i="121"/>
  <c r="S4" i="106"/>
  <c r="S51" i="121"/>
  <c r="S52" i="106"/>
  <c r="S43" i="121"/>
  <c r="S44" i="106"/>
  <c r="S35" i="121"/>
  <c r="S36" i="106"/>
  <c r="S27" i="121"/>
  <c r="S28" i="106"/>
  <c r="S19" i="121"/>
  <c r="S19" i="106"/>
  <c r="S11" i="121"/>
  <c r="S11" i="106"/>
  <c r="S3" i="121"/>
  <c r="S3" i="106"/>
  <c r="S39" i="121"/>
  <c r="S40" i="106"/>
  <c r="S50" i="121"/>
  <c r="S51" i="106"/>
  <c r="S42" i="121"/>
  <c r="S43" i="106"/>
  <c r="S34" i="121"/>
  <c r="S35" i="106"/>
  <c r="S26" i="121"/>
  <c r="S26" i="106"/>
  <c r="S18" i="121"/>
  <c r="S18" i="106"/>
  <c r="S10" i="121"/>
  <c r="S10" i="106"/>
  <c r="S31" i="121"/>
  <c r="S32" i="106"/>
  <c r="S49" i="121"/>
  <c r="S50" i="106"/>
  <c r="S41" i="121"/>
  <c r="S42" i="106"/>
  <c r="S33" i="121"/>
  <c r="S34" i="106"/>
  <c r="S25" i="121"/>
  <c r="S25" i="106"/>
  <c r="S17" i="121"/>
  <c r="S17" i="106"/>
  <c r="S9" i="121"/>
  <c r="S9" i="106"/>
  <c r="S48" i="121"/>
  <c r="S49" i="106"/>
  <c r="S40" i="121"/>
  <c r="S41" i="106"/>
  <c r="S32" i="121"/>
  <c r="S33" i="106"/>
  <c r="S16" i="121"/>
  <c r="S16" i="106"/>
  <c r="S8" i="121"/>
  <c r="S8" i="106"/>
  <c r="Q56" i="121"/>
  <c r="Q59" i="121"/>
  <c r="C16" i="128"/>
  <c r="P24" i="121" l="1"/>
  <c r="P59" i="121"/>
  <c r="D20" i="128"/>
  <c r="S59" i="121"/>
  <c r="S61" i="106"/>
  <c r="S64" i="106" s="1"/>
  <c r="S12" i="121" l="1"/>
  <c r="S12" i="106"/>
  <c r="S24" i="106"/>
  <c r="S24" i="121"/>
  <c r="P12" i="121"/>
  <c r="P46" i="121"/>
  <c r="C27" i="107"/>
  <c r="C26" i="107"/>
  <c r="C25" i="107"/>
  <c r="C28" i="107" s="1"/>
  <c r="D13" i="107"/>
  <c r="E13" i="107"/>
  <c r="F13" i="107"/>
  <c r="G13" i="107"/>
  <c r="D4" i="107"/>
  <c r="E4" i="107"/>
  <c r="F4" i="107"/>
  <c r="G4" i="107"/>
  <c r="C19" i="107"/>
  <c r="C15" i="107"/>
  <c r="C16" i="107"/>
  <c r="C17" i="107"/>
  <c r="C18" i="107"/>
  <c r="C20" i="107"/>
  <c r="C14" i="107"/>
  <c r="C6" i="107"/>
  <c r="C7" i="107"/>
  <c r="C8" i="107"/>
  <c r="C9" i="107"/>
  <c r="C10" i="107"/>
  <c r="C11" i="107"/>
  <c r="C12" i="107"/>
  <c r="C5" i="107"/>
  <c r="U2" i="106"/>
  <c r="U3" i="106"/>
  <c r="U4" i="106"/>
  <c r="U5" i="106"/>
  <c r="U6" i="106"/>
  <c r="U7" i="106"/>
  <c r="U8" i="106"/>
  <c r="U9" i="106"/>
  <c r="U10" i="106"/>
  <c r="U11" i="106"/>
  <c r="U12" i="106"/>
  <c r="U13" i="106"/>
  <c r="U14" i="106"/>
  <c r="U15" i="106"/>
  <c r="U16" i="106"/>
  <c r="U17" i="106"/>
  <c r="U18" i="106"/>
  <c r="U19" i="106"/>
  <c r="U20" i="106"/>
  <c r="U21" i="106"/>
  <c r="U22" i="106"/>
  <c r="U23" i="106"/>
  <c r="U24" i="106"/>
  <c r="U25" i="106"/>
  <c r="U26" i="106"/>
  <c r="U28" i="106"/>
  <c r="U29" i="106"/>
  <c r="U30" i="106"/>
  <c r="U31" i="106"/>
  <c r="U32" i="106"/>
  <c r="U33" i="106"/>
  <c r="U34" i="106"/>
  <c r="U35" i="106"/>
  <c r="U36" i="106"/>
  <c r="U37" i="106"/>
  <c r="U38" i="106"/>
  <c r="U39" i="106"/>
  <c r="U40" i="106"/>
  <c r="U41" i="106"/>
  <c r="U42" i="106"/>
  <c r="U43" i="106"/>
  <c r="U44" i="106"/>
  <c r="U45" i="106"/>
  <c r="U46" i="106"/>
  <c r="U47" i="106"/>
  <c r="U48" i="106"/>
  <c r="U49" i="106"/>
  <c r="U50" i="106"/>
  <c r="U51" i="106"/>
  <c r="U52" i="106"/>
  <c r="U54" i="106"/>
  <c r="U55" i="106"/>
  <c r="U56" i="106"/>
  <c r="U61" i="106" l="1"/>
  <c r="D21" i="107"/>
  <c r="E21" i="107"/>
  <c r="U59" i="121"/>
  <c r="G21" i="107"/>
  <c r="C4" i="107"/>
  <c r="F21" i="107"/>
  <c r="C57" i="106"/>
  <c r="O58" i="106"/>
  <c r="K58" i="106"/>
  <c r="F57" i="106"/>
  <c r="J59" i="106"/>
  <c r="F59" i="106"/>
  <c r="B59" i="106"/>
  <c r="A57" i="106"/>
  <c r="G57" i="106"/>
  <c r="O59" i="106"/>
  <c r="C59" i="106"/>
  <c r="C58" i="106"/>
  <c r="N57" i="106"/>
  <c r="B57" i="106"/>
  <c r="M57" i="106"/>
  <c r="E57" i="106"/>
  <c r="M59" i="106"/>
  <c r="A59" i="106"/>
  <c r="I58" i="106"/>
  <c r="E58" i="106"/>
  <c r="A58" i="106"/>
  <c r="O57" i="106"/>
  <c r="K57" i="106"/>
  <c r="K59" i="106"/>
  <c r="G59" i="106"/>
  <c r="G58" i="106"/>
  <c r="J57" i="106"/>
  <c r="N59" i="106"/>
  <c r="I57" i="106"/>
  <c r="I59" i="106"/>
  <c r="E59" i="106"/>
  <c r="M58" i="106"/>
  <c r="L57" i="106"/>
  <c r="H57" i="106"/>
  <c r="D57" i="106"/>
  <c r="L59" i="106"/>
  <c r="H59" i="106"/>
  <c r="D59" i="106"/>
  <c r="N58" i="106"/>
  <c r="J58" i="106"/>
  <c r="F58" i="106"/>
  <c r="B58" i="106"/>
  <c r="L58" i="106"/>
  <c r="H58" i="106"/>
  <c r="D58" i="106"/>
  <c r="T56" i="106" l="1"/>
  <c r="I55" i="106"/>
  <c r="I53" i="121"/>
  <c r="L54" i="106"/>
  <c r="L52" i="121"/>
  <c r="T52" i="106"/>
  <c r="G52" i="106"/>
  <c r="G51" i="121"/>
  <c r="J51" i="106"/>
  <c r="J50" i="121"/>
  <c r="M50" i="106"/>
  <c r="M49" i="121"/>
  <c r="A50" i="106"/>
  <c r="A49" i="121"/>
  <c r="L49" i="106"/>
  <c r="L48" i="121"/>
  <c r="T48" i="106"/>
  <c r="G48" i="106"/>
  <c r="G47" i="121"/>
  <c r="J47" i="106"/>
  <c r="J46" i="121"/>
  <c r="F47" i="106"/>
  <c r="F46" i="121"/>
  <c r="I46" i="106"/>
  <c r="I45" i="121"/>
  <c r="L45" i="106"/>
  <c r="L44" i="121"/>
  <c r="T44" i="106"/>
  <c r="C44" i="106"/>
  <c r="C43" i="121"/>
  <c r="J43" i="106"/>
  <c r="J42" i="121"/>
  <c r="B43" i="106"/>
  <c r="B42" i="121"/>
  <c r="I42" i="106"/>
  <c r="I41" i="121"/>
  <c r="Q41" i="106"/>
  <c r="D41" i="106"/>
  <c r="D40" i="121"/>
  <c r="K40" i="106"/>
  <c r="K39" i="121"/>
  <c r="B39" i="106"/>
  <c r="B38" i="121"/>
  <c r="I38" i="106"/>
  <c r="I37" i="121"/>
  <c r="Q37" i="106"/>
  <c r="D37" i="106"/>
  <c r="D36" i="121"/>
  <c r="K36" i="106"/>
  <c r="K35" i="121"/>
  <c r="F35" i="106"/>
  <c r="F34" i="121"/>
  <c r="M34" i="106"/>
  <c r="M33" i="121"/>
  <c r="E34" i="106"/>
  <c r="E33" i="121"/>
  <c r="L33" i="106"/>
  <c r="L32" i="121"/>
  <c r="O32" i="106"/>
  <c r="O31" i="121"/>
  <c r="N31" i="106"/>
  <c r="N30" i="121"/>
  <c r="A30" i="106"/>
  <c r="A29" i="121"/>
  <c r="H29" i="106"/>
  <c r="H28" i="121"/>
  <c r="K28" i="106"/>
  <c r="K27" i="121"/>
  <c r="N26" i="106"/>
  <c r="N26" i="121"/>
  <c r="E25" i="106"/>
  <c r="E25" i="121"/>
  <c r="H24" i="106"/>
  <c r="H24" i="121"/>
  <c r="T23" i="106"/>
  <c r="G23" i="106"/>
  <c r="G23" i="121"/>
  <c r="B22" i="106"/>
  <c r="B22" i="121"/>
  <c r="I21" i="106"/>
  <c r="I21" i="121"/>
  <c r="Q20" i="106"/>
  <c r="D20" i="106"/>
  <c r="D20" i="121"/>
  <c r="K19" i="106"/>
  <c r="K19" i="121"/>
  <c r="N18" i="106"/>
  <c r="N18" i="121"/>
  <c r="M17" i="106"/>
  <c r="M17" i="121"/>
  <c r="A17" i="106"/>
  <c r="A17" i="121"/>
  <c r="L16" i="106"/>
  <c r="L16" i="121"/>
  <c r="O15" i="106"/>
  <c r="O15" i="121"/>
  <c r="C15" i="106"/>
  <c r="C15" i="121"/>
  <c r="N14" i="106"/>
  <c r="N14" i="121"/>
  <c r="B14" i="106"/>
  <c r="B14" i="121"/>
  <c r="E13" i="106"/>
  <c r="E13" i="121"/>
  <c r="D12" i="106"/>
  <c r="D12" i="121"/>
  <c r="O11" i="106"/>
  <c r="O11" i="121"/>
  <c r="C11" i="106"/>
  <c r="C11" i="121"/>
  <c r="N10" i="106"/>
  <c r="N10" i="121"/>
  <c r="F10" i="106"/>
  <c r="F10" i="121"/>
  <c r="M9" i="106"/>
  <c r="M9" i="121"/>
  <c r="A9" i="106"/>
  <c r="A9" i="121"/>
  <c r="H8" i="106"/>
  <c r="H8" i="121"/>
  <c r="T7" i="106"/>
  <c r="K7" i="106"/>
  <c r="K7" i="121"/>
  <c r="N6" i="106"/>
  <c r="N6" i="121"/>
  <c r="F6" i="106"/>
  <c r="F6" i="121"/>
  <c r="M5" i="106"/>
  <c r="M5" i="121"/>
  <c r="E5" i="106"/>
  <c r="E5" i="121"/>
  <c r="H4" i="106"/>
  <c r="H4" i="121"/>
  <c r="T3" i="106"/>
  <c r="K3" i="106"/>
  <c r="K3" i="121"/>
  <c r="C3" i="106"/>
  <c r="C3" i="121"/>
  <c r="T2" i="106"/>
  <c r="M56" i="106"/>
  <c r="M54" i="121"/>
  <c r="I56" i="106"/>
  <c r="I54" i="121"/>
  <c r="E56" i="106"/>
  <c r="E54" i="121"/>
  <c r="A56" i="106"/>
  <c r="A54" i="121"/>
  <c r="Q55" i="106"/>
  <c r="L55" i="106"/>
  <c r="L53" i="121"/>
  <c r="H55" i="106"/>
  <c r="H53" i="121"/>
  <c r="D55" i="106"/>
  <c r="D53" i="121"/>
  <c r="T54" i="106"/>
  <c r="O54" i="106"/>
  <c r="O52" i="121"/>
  <c r="K54" i="106"/>
  <c r="K52" i="121"/>
  <c r="G54" i="106"/>
  <c r="G52" i="121"/>
  <c r="C54" i="106"/>
  <c r="C52" i="121"/>
  <c r="N52" i="106"/>
  <c r="N51" i="121"/>
  <c r="J52" i="106"/>
  <c r="J51" i="121"/>
  <c r="F52" i="106"/>
  <c r="F51" i="121"/>
  <c r="B52" i="106"/>
  <c r="B51" i="121"/>
  <c r="M51" i="106"/>
  <c r="M50" i="121"/>
  <c r="I51" i="106"/>
  <c r="I50" i="121"/>
  <c r="E51" i="106"/>
  <c r="E50" i="121"/>
  <c r="A51" i="106"/>
  <c r="A50" i="121"/>
  <c r="Q50" i="106"/>
  <c r="L50" i="106"/>
  <c r="L49" i="121"/>
  <c r="H50" i="106"/>
  <c r="H49" i="121"/>
  <c r="D50" i="106"/>
  <c r="D49" i="121"/>
  <c r="T49" i="106"/>
  <c r="O49" i="106"/>
  <c r="O48" i="121"/>
  <c r="K49" i="106"/>
  <c r="K48" i="121"/>
  <c r="G49" i="106"/>
  <c r="G48" i="121"/>
  <c r="C49" i="106"/>
  <c r="C48" i="121"/>
  <c r="N48" i="106"/>
  <c r="N47" i="121"/>
  <c r="J48" i="106"/>
  <c r="J47" i="121"/>
  <c r="F48" i="106"/>
  <c r="F47" i="121"/>
  <c r="B48" i="106"/>
  <c r="B47" i="121"/>
  <c r="M47" i="106"/>
  <c r="M46" i="121"/>
  <c r="I47" i="106"/>
  <c r="I46" i="121"/>
  <c r="E47" i="106"/>
  <c r="E46" i="121"/>
  <c r="A47" i="106"/>
  <c r="A46" i="121"/>
  <c r="Q46" i="106"/>
  <c r="L46" i="106"/>
  <c r="L45" i="121"/>
  <c r="H46" i="106"/>
  <c r="H45" i="121"/>
  <c r="D46" i="106"/>
  <c r="D45" i="121"/>
  <c r="T45" i="106"/>
  <c r="O45" i="106"/>
  <c r="O44" i="121"/>
  <c r="K45" i="106"/>
  <c r="K44" i="121"/>
  <c r="G45" i="106"/>
  <c r="G44" i="121"/>
  <c r="C45" i="106"/>
  <c r="C44" i="121"/>
  <c r="N44" i="106"/>
  <c r="N43" i="121"/>
  <c r="J44" i="106"/>
  <c r="J43" i="121"/>
  <c r="F44" i="106"/>
  <c r="F43" i="121"/>
  <c r="B44" i="106"/>
  <c r="B43" i="121"/>
  <c r="M43" i="106"/>
  <c r="M42" i="121"/>
  <c r="I43" i="106"/>
  <c r="I42" i="121"/>
  <c r="E43" i="106"/>
  <c r="E42" i="121"/>
  <c r="A43" i="106"/>
  <c r="A42" i="121"/>
  <c r="Q42" i="106"/>
  <c r="L42" i="106"/>
  <c r="L41" i="121"/>
  <c r="H42" i="106"/>
  <c r="H41" i="121"/>
  <c r="D42" i="106"/>
  <c r="D41" i="121"/>
  <c r="T41" i="106"/>
  <c r="O41" i="106"/>
  <c r="O40" i="121"/>
  <c r="K41" i="106"/>
  <c r="K40" i="121"/>
  <c r="G41" i="106"/>
  <c r="G40" i="121"/>
  <c r="C41" i="106"/>
  <c r="C40" i="121"/>
  <c r="N40" i="106"/>
  <c r="N39" i="121"/>
  <c r="J40" i="106"/>
  <c r="J39" i="121"/>
  <c r="F40" i="106"/>
  <c r="F39" i="121"/>
  <c r="B40" i="106"/>
  <c r="B39" i="121"/>
  <c r="M39" i="106"/>
  <c r="M38" i="121"/>
  <c r="I39" i="106"/>
  <c r="I38" i="121"/>
  <c r="E39" i="106"/>
  <c r="E38" i="121"/>
  <c r="A39" i="106"/>
  <c r="A38" i="121"/>
  <c r="Q38" i="106"/>
  <c r="L38" i="106"/>
  <c r="L37" i="121"/>
  <c r="H38" i="106"/>
  <c r="H37" i="121"/>
  <c r="D38" i="106"/>
  <c r="D37" i="121"/>
  <c r="T37" i="106"/>
  <c r="O37" i="106"/>
  <c r="O36" i="121"/>
  <c r="K37" i="106"/>
  <c r="K36" i="121"/>
  <c r="G37" i="106"/>
  <c r="G36" i="121"/>
  <c r="C37" i="106"/>
  <c r="C36" i="121"/>
  <c r="N36" i="106"/>
  <c r="N35" i="121"/>
  <c r="J36" i="106"/>
  <c r="J35" i="121"/>
  <c r="F36" i="106"/>
  <c r="F35" i="121"/>
  <c r="B36" i="106"/>
  <c r="B35" i="121"/>
  <c r="M35" i="106"/>
  <c r="M34" i="121"/>
  <c r="I35" i="106"/>
  <c r="I34" i="121"/>
  <c r="E35" i="106"/>
  <c r="E34" i="121"/>
  <c r="A35" i="106"/>
  <c r="A34" i="121"/>
  <c r="Q34" i="106"/>
  <c r="L34" i="106"/>
  <c r="L33" i="121"/>
  <c r="H34" i="106"/>
  <c r="H33" i="121"/>
  <c r="D34" i="106"/>
  <c r="D33" i="121"/>
  <c r="T33" i="106"/>
  <c r="O33" i="106"/>
  <c r="O32" i="121"/>
  <c r="K33" i="106"/>
  <c r="K32" i="121"/>
  <c r="G33" i="106"/>
  <c r="G32" i="121"/>
  <c r="C33" i="106"/>
  <c r="C32" i="121"/>
  <c r="N32" i="106"/>
  <c r="N31" i="121"/>
  <c r="J32" i="106"/>
  <c r="J31" i="121"/>
  <c r="F32" i="106"/>
  <c r="F31" i="121"/>
  <c r="B32" i="106"/>
  <c r="B31" i="121"/>
  <c r="M31" i="106"/>
  <c r="M30" i="121"/>
  <c r="I31" i="106"/>
  <c r="I30" i="121"/>
  <c r="E31" i="106"/>
  <c r="E30" i="121"/>
  <c r="A31" i="106"/>
  <c r="A30" i="121"/>
  <c r="Q30" i="106"/>
  <c r="L30" i="106"/>
  <c r="L29" i="121"/>
  <c r="H30" i="106"/>
  <c r="H29" i="121"/>
  <c r="D30" i="106"/>
  <c r="D29" i="121"/>
  <c r="T29" i="106"/>
  <c r="O29" i="106"/>
  <c r="O28" i="121"/>
  <c r="K29" i="106"/>
  <c r="K28" i="121"/>
  <c r="G29" i="106"/>
  <c r="G28" i="121"/>
  <c r="C29" i="106"/>
  <c r="C28" i="121"/>
  <c r="N28" i="106"/>
  <c r="N27" i="121"/>
  <c r="J28" i="106"/>
  <c r="J27" i="121"/>
  <c r="F28" i="106"/>
  <c r="F27" i="121"/>
  <c r="B28" i="106"/>
  <c r="B27" i="121"/>
  <c r="M26" i="106"/>
  <c r="M26" i="121"/>
  <c r="I26" i="106"/>
  <c r="I26" i="121"/>
  <c r="E26" i="106"/>
  <c r="E26" i="121"/>
  <c r="A26" i="106"/>
  <c r="A26" i="121"/>
  <c r="Q25" i="106"/>
  <c r="L25" i="106"/>
  <c r="L25" i="121"/>
  <c r="H25" i="106"/>
  <c r="H25" i="121"/>
  <c r="D25" i="106"/>
  <c r="D25" i="121"/>
  <c r="T24" i="106"/>
  <c r="O24" i="106"/>
  <c r="O24" i="121"/>
  <c r="K24" i="106"/>
  <c r="K24" i="121"/>
  <c r="G24" i="106"/>
  <c r="G24" i="121"/>
  <c r="C24" i="106"/>
  <c r="C24" i="121"/>
  <c r="N23" i="106"/>
  <c r="N23" i="121"/>
  <c r="J23" i="106"/>
  <c r="J23" i="121"/>
  <c r="F23" i="106"/>
  <c r="F23" i="121"/>
  <c r="B23" i="106"/>
  <c r="B23" i="121"/>
  <c r="M22" i="106"/>
  <c r="M22" i="121"/>
  <c r="I22" i="106"/>
  <c r="I22" i="121"/>
  <c r="E22" i="106"/>
  <c r="E22" i="121"/>
  <c r="A22" i="106"/>
  <c r="A22" i="121"/>
  <c r="Q21" i="106"/>
  <c r="L21" i="106"/>
  <c r="L21" i="121"/>
  <c r="H21" i="106"/>
  <c r="H21" i="121"/>
  <c r="D21" i="106"/>
  <c r="D21" i="121"/>
  <c r="T20" i="106"/>
  <c r="O20" i="106"/>
  <c r="O20" i="121"/>
  <c r="K20" i="106"/>
  <c r="K20" i="121"/>
  <c r="G20" i="106"/>
  <c r="G20" i="121"/>
  <c r="C20" i="106"/>
  <c r="C20" i="121"/>
  <c r="N19" i="106"/>
  <c r="N19" i="121"/>
  <c r="J19" i="106"/>
  <c r="J19" i="121"/>
  <c r="F19" i="106"/>
  <c r="F19" i="121"/>
  <c r="B19" i="106"/>
  <c r="B19" i="121"/>
  <c r="M18" i="106"/>
  <c r="M18" i="121"/>
  <c r="I18" i="106"/>
  <c r="I18" i="121"/>
  <c r="E18" i="106"/>
  <c r="E18" i="121"/>
  <c r="A18" i="106"/>
  <c r="A18" i="121"/>
  <c r="Q17" i="106"/>
  <c r="L17" i="106"/>
  <c r="L17" i="121"/>
  <c r="H17" i="106"/>
  <c r="H17" i="121"/>
  <c r="D17" i="106"/>
  <c r="D17" i="121"/>
  <c r="T16" i="106"/>
  <c r="O16" i="106"/>
  <c r="O16" i="121"/>
  <c r="K16" i="106"/>
  <c r="K16" i="121"/>
  <c r="G16" i="106"/>
  <c r="G16" i="121"/>
  <c r="C16" i="106"/>
  <c r="C16" i="121"/>
  <c r="N15" i="106"/>
  <c r="N15" i="121"/>
  <c r="J15" i="106"/>
  <c r="J15" i="121"/>
  <c r="F15" i="106"/>
  <c r="F15" i="121"/>
  <c r="B15" i="106"/>
  <c r="B15" i="121"/>
  <c r="M14" i="106"/>
  <c r="M14" i="121"/>
  <c r="I14" i="106"/>
  <c r="I14" i="121"/>
  <c r="E14" i="106"/>
  <c r="E14" i="121"/>
  <c r="A14" i="106"/>
  <c r="A14" i="121"/>
  <c r="Q13" i="106"/>
  <c r="L13" i="106"/>
  <c r="L13" i="121"/>
  <c r="H13" i="106"/>
  <c r="H13" i="121"/>
  <c r="D13" i="106"/>
  <c r="D13" i="121"/>
  <c r="T12" i="106"/>
  <c r="O12" i="106"/>
  <c r="O12" i="121"/>
  <c r="K12" i="106"/>
  <c r="K12" i="121"/>
  <c r="G12" i="106"/>
  <c r="G12" i="121"/>
  <c r="C12" i="106"/>
  <c r="C12" i="121"/>
  <c r="N11" i="106"/>
  <c r="N11" i="121"/>
  <c r="J11" i="106"/>
  <c r="J11" i="121"/>
  <c r="F11" i="106"/>
  <c r="F11" i="121"/>
  <c r="B11" i="106"/>
  <c r="B11" i="121"/>
  <c r="M10" i="106"/>
  <c r="M10" i="121"/>
  <c r="I10" i="106"/>
  <c r="I10" i="121"/>
  <c r="E10" i="106"/>
  <c r="E10" i="121"/>
  <c r="A10" i="106"/>
  <c r="A10" i="121"/>
  <c r="Q9" i="106"/>
  <c r="L9" i="106"/>
  <c r="L9" i="121"/>
  <c r="H9" i="106"/>
  <c r="H9" i="121"/>
  <c r="D9" i="106"/>
  <c r="D9" i="121"/>
  <c r="T8" i="106"/>
  <c r="O8" i="106"/>
  <c r="O8" i="121"/>
  <c r="K8" i="106"/>
  <c r="K8" i="121"/>
  <c r="G8" i="106"/>
  <c r="G8" i="121"/>
  <c r="C8" i="106"/>
  <c r="C8" i="121"/>
  <c r="N7" i="106"/>
  <c r="N7" i="121"/>
  <c r="J7" i="106"/>
  <c r="J7" i="121"/>
  <c r="F7" i="106"/>
  <c r="F7" i="121"/>
  <c r="B7" i="106"/>
  <c r="B7" i="121"/>
  <c r="M6" i="106"/>
  <c r="M6" i="121"/>
  <c r="I6" i="106"/>
  <c r="I6" i="121"/>
  <c r="E6" i="106"/>
  <c r="E6" i="121"/>
  <c r="A6" i="106"/>
  <c r="A6" i="121"/>
  <c r="Q5" i="106"/>
  <c r="L5" i="106"/>
  <c r="L5" i="121"/>
  <c r="H5" i="106"/>
  <c r="H5" i="121"/>
  <c r="D5" i="106"/>
  <c r="D5" i="121"/>
  <c r="T4" i="106"/>
  <c r="O4" i="106"/>
  <c r="O4" i="121"/>
  <c r="K4" i="106"/>
  <c r="K4" i="121"/>
  <c r="G4" i="106"/>
  <c r="G4" i="121"/>
  <c r="C4" i="106"/>
  <c r="C4" i="121"/>
  <c r="N3" i="106"/>
  <c r="N3" i="121"/>
  <c r="J3" i="106"/>
  <c r="J3" i="121"/>
  <c r="F3" i="106"/>
  <c r="F3" i="121"/>
  <c r="B3" i="106"/>
  <c r="B3" i="121"/>
  <c r="J56" i="106"/>
  <c r="J54" i="121"/>
  <c r="B56" i="106"/>
  <c r="B54" i="121"/>
  <c r="E55" i="106"/>
  <c r="E53" i="121"/>
  <c r="Q54" i="106"/>
  <c r="H54" i="106"/>
  <c r="H52" i="121"/>
  <c r="O52" i="106"/>
  <c r="O51" i="121"/>
  <c r="C52" i="106"/>
  <c r="C51" i="121"/>
  <c r="N51" i="106"/>
  <c r="N50" i="121"/>
  <c r="B51" i="106"/>
  <c r="B50" i="121"/>
  <c r="I50" i="106"/>
  <c r="I49" i="121"/>
  <c r="D49" i="106"/>
  <c r="D48" i="121"/>
  <c r="K48" i="106"/>
  <c r="K47" i="121"/>
  <c r="E46" i="106"/>
  <c r="E45" i="121"/>
  <c r="Q45" i="106"/>
  <c r="D45" i="106"/>
  <c r="D44" i="121"/>
  <c r="K44" i="106"/>
  <c r="K43" i="121"/>
  <c r="F43" i="106"/>
  <c r="F42" i="121"/>
  <c r="M42" i="106"/>
  <c r="M41" i="121"/>
  <c r="A42" i="106"/>
  <c r="A41" i="121"/>
  <c r="H41" i="106"/>
  <c r="H40" i="121"/>
  <c r="O40" i="106"/>
  <c r="O39" i="121"/>
  <c r="G40" i="106"/>
  <c r="G39" i="121"/>
  <c r="N39" i="106"/>
  <c r="N38" i="121"/>
  <c r="F39" i="106"/>
  <c r="F38" i="121"/>
  <c r="M38" i="106"/>
  <c r="M37" i="121"/>
  <c r="A38" i="106"/>
  <c r="A37" i="121"/>
  <c r="L37" i="106"/>
  <c r="L36" i="121"/>
  <c r="T36" i="106"/>
  <c r="G36" i="106"/>
  <c r="G35" i="121"/>
  <c r="N35" i="106"/>
  <c r="N34" i="121"/>
  <c r="B35" i="106"/>
  <c r="B34" i="121"/>
  <c r="I34" i="106"/>
  <c r="I33" i="121"/>
  <c r="Q33" i="106"/>
  <c r="H33" i="106"/>
  <c r="H32" i="121"/>
  <c r="T32" i="106"/>
  <c r="K32" i="106"/>
  <c r="K31" i="121"/>
  <c r="C32" i="106"/>
  <c r="C31" i="121"/>
  <c r="J31" i="106"/>
  <c r="J30" i="121"/>
  <c r="B31" i="106"/>
  <c r="B30" i="121"/>
  <c r="I30" i="106"/>
  <c r="I29" i="121"/>
  <c r="Q29" i="106"/>
  <c r="D29" i="106"/>
  <c r="D28" i="121"/>
  <c r="G28" i="106"/>
  <c r="G27" i="121"/>
  <c r="F26" i="106"/>
  <c r="F26" i="121"/>
  <c r="M25" i="106"/>
  <c r="M25" i="121"/>
  <c r="A25" i="106"/>
  <c r="A25" i="121"/>
  <c r="L24" i="106"/>
  <c r="L24" i="121"/>
  <c r="O23" i="106"/>
  <c r="O23" i="121"/>
  <c r="C23" i="106"/>
  <c r="C23" i="121"/>
  <c r="J22" i="106"/>
  <c r="J22" i="121"/>
  <c r="F22" i="106"/>
  <c r="F22" i="121"/>
  <c r="M21" i="106"/>
  <c r="M21" i="121"/>
  <c r="E21" i="106"/>
  <c r="E21" i="121"/>
  <c r="L20" i="106"/>
  <c r="L20" i="121"/>
  <c r="O19" i="106"/>
  <c r="O19" i="121"/>
  <c r="G19" i="106"/>
  <c r="G19" i="121"/>
  <c r="F18" i="106"/>
  <c r="F18" i="121"/>
  <c r="E17" i="106"/>
  <c r="E17" i="121"/>
  <c r="H16" i="106"/>
  <c r="H16" i="121"/>
  <c r="T15" i="106"/>
  <c r="G15" i="106"/>
  <c r="G15" i="121"/>
  <c r="J14" i="106"/>
  <c r="J14" i="121"/>
  <c r="I13" i="106"/>
  <c r="I13" i="121"/>
  <c r="Q12" i="106"/>
  <c r="H12" i="106"/>
  <c r="H12" i="121"/>
  <c r="K11" i="106"/>
  <c r="K11" i="121"/>
  <c r="B10" i="106"/>
  <c r="B10" i="121"/>
  <c r="I9" i="106"/>
  <c r="I9" i="121"/>
  <c r="Q8" i="106"/>
  <c r="D8" i="106"/>
  <c r="D8" i="121"/>
  <c r="G7" i="106"/>
  <c r="G7" i="121"/>
  <c r="B6" i="106"/>
  <c r="B6" i="121"/>
  <c r="Q2" i="106"/>
  <c r="L56" i="106"/>
  <c r="L54" i="121"/>
  <c r="H56" i="106"/>
  <c r="H54" i="121"/>
  <c r="D56" i="106"/>
  <c r="D54" i="121"/>
  <c r="T55" i="106"/>
  <c r="O55" i="106"/>
  <c r="O53" i="121"/>
  <c r="K55" i="106"/>
  <c r="K53" i="121"/>
  <c r="G55" i="106"/>
  <c r="G53" i="121"/>
  <c r="C55" i="106"/>
  <c r="C53" i="121"/>
  <c r="N54" i="106"/>
  <c r="N52" i="121"/>
  <c r="J54" i="106"/>
  <c r="J52" i="121"/>
  <c r="F54" i="106"/>
  <c r="F52" i="121"/>
  <c r="B54" i="106"/>
  <c r="B52" i="121"/>
  <c r="M52" i="106"/>
  <c r="M51" i="121"/>
  <c r="I52" i="106"/>
  <c r="I51" i="121"/>
  <c r="E52" i="106"/>
  <c r="E51" i="121"/>
  <c r="A52" i="106"/>
  <c r="A51" i="121"/>
  <c r="Q51" i="106"/>
  <c r="L51" i="106"/>
  <c r="L50" i="121"/>
  <c r="H51" i="106"/>
  <c r="H50" i="121"/>
  <c r="D51" i="106"/>
  <c r="D50" i="121"/>
  <c r="T50" i="106"/>
  <c r="O50" i="106"/>
  <c r="O49" i="121"/>
  <c r="K50" i="106"/>
  <c r="K49" i="121"/>
  <c r="G50" i="106"/>
  <c r="G49" i="121"/>
  <c r="C50" i="106"/>
  <c r="C49" i="121"/>
  <c r="N49" i="106"/>
  <c r="N48" i="121"/>
  <c r="J49" i="106"/>
  <c r="J48" i="121"/>
  <c r="F49" i="106"/>
  <c r="F48" i="121"/>
  <c r="B49" i="106"/>
  <c r="B48" i="121"/>
  <c r="M48" i="106"/>
  <c r="M47" i="121"/>
  <c r="I48" i="106"/>
  <c r="I47" i="121"/>
  <c r="E48" i="106"/>
  <c r="E47" i="121"/>
  <c r="A48" i="106"/>
  <c r="A47" i="121"/>
  <c r="Q47" i="106"/>
  <c r="L47" i="106"/>
  <c r="L46" i="121"/>
  <c r="H47" i="106"/>
  <c r="H46" i="121"/>
  <c r="D47" i="106"/>
  <c r="D46" i="121"/>
  <c r="T46" i="106"/>
  <c r="O46" i="106"/>
  <c r="O45" i="121"/>
  <c r="K46" i="106"/>
  <c r="K45" i="121"/>
  <c r="G46" i="106"/>
  <c r="G45" i="121"/>
  <c r="C46" i="106"/>
  <c r="C45" i="121"/>
  <c r="N45" i="106"/>
  <c r="N44" i="121"/>
  <c r="J45" i="106"/>
  <c r="J44" i="121"/>
  <c r="F45" i="106"/>
  <c r="F44" i="121"/>
  <c r="B45" i="106"/>
  <c r="B44" i="121"/>
  <c r="M44" i="106"/>
  <c r="M43" i="121"/>
  <c r="I44" i="106"/>
  <c r="I43" i="121"/>
  <c r="E44" i="106"/>
  <c r="E43" i="121"/>
  <c r="A44" i="106"/>
  <c r="A43" i="121"/>
  <c r="Q43" i="106"/>
  <c r="L43" i="106"/>
  <c r="L42" i="121"/>
  <c r="H43" i="106"/>
  <c r="H42" i="121"/>
  <c r="D43" i="106"/>
  <c r="D42" i="121"/>
  <c r="T42" i="106"/>
  <c r="O42" i="106"/>
  <c r="O41" i="121"/>
  <c r="K42" i="106"/>
  <c r="K41" i="121"/>
  <c r="G42" i="106"/>
  <c r="G41" i="121"/>
  <c r="C42" i="106"/>
  <c r="C41" i="121"/>
  <c r="N41" i="106"/>
  <c r="N40" i="121"/>
  <c r="J41" i="106"/>
  <c r="J40" i="121"/>
  <c r="F41" i="106"/>
  <c r="F40" i="121"/>
  <c r="B41" i="106"/>
  <c r="B40" i="121"/>
  <c r="M40" i="106"/>
  <c r="M39" i="121"/>
  <c r="I40" i="106"/>
  <c r="I39" i="121"/>
  <c r="E40" i="106"/>
  <c r="E39" i="121"/>
  <c r="A40" i="106"/>
  <c r="A39" i="121"/>
  <c r="Q39" i="106"/>
  <c r="L39" i="106"/>
  <c r="L38" i="121"/>
  <c r="H39" i="106"/>
  <c r="H38" i="121"/>
  <c r="D39" i="106"/>
  <c r="D38" i="121"/>
  <c r="T38" i="106"/>
  <c r="O38" i="106"/>
  <c r="O37" i="121"/>
  <c r="K38" i="106"/>
  <c r="K37" i="121"/>
  <c r="G38" i="106"/>
  <c r="G37" i="121"/>
  <c r="C38" i="106"/>
  <c r="C37" i="121"/>
  <c r="N37" i="106"/>
  <c r="N36" i="121"/>
  <c r="J37" i="106"/>
  <c r="J36" i="121"/>
  <c r="F37" i="106"/>
  <c r="F36" i="121"/>
  <c r="B37" i="106"/>
  <c r="B36" i="121"/>
  <c r="M36" i="106"/>
  <c r="M35" i="121"/>
  <c r="I36" i="106"/>
  <c r="I35" i="121"/>
  <c r="E36" i="106"/>
  <c r="E35" i="121"/>
  <c r="A36" i="106"/>
  <c r="A35" i="121"/>
  <c r="Q35" i="106"/>
  <c r="L35" i="106"/>
  <c r="L34" i="121"/>
  <c r="H35" i="106"/>
  <c r="H34" i="121"/>
  <c r="D35" i="106"/>
  <c r="D34" i="121"/>
  <c r="T34" i="106"/>
  <c r="O34" i="106"/>
  <c r="O33" i="121"/>
  <c r="K34" i="106"/>
  <c r="K33" i="121"/>
  <c r="G34" i="106"/>
  <c r="G33" i="121"/>
  <c r="C34" i="106"/>
  <c r="C33" i="121"/>
  <c r="N33" i="106"/>
  <c r="N32" i="121"/>
  <c r="J33" i="106"/>
  <c r="J32" i="121"/>
  <c r="F33" i="106"/>
  <c r="F32" i="121"/>
  <c r="B33" i="106"/>
  <c r="B32" i="121"/>
  <c r="M32" i="106"/>
  <c r="M31" i="121"/>
  <c r="I32" i="106"/>
  <c r="I31" i="121"/>
  <c r="E32" i="106"/>
  <c r="E31" i="121"/>
  <c r="A32" i="106"/>
  <c r="A31" i="121"/>
  <c r="Q31" i="106"/>
  <c r="L31" i="106"/>
  <c r="L30" i="121"/>
  <c r="H31" i="106"/>
  <c r="H30" i="121"/>
  <c r="D31" i="106"/>
  <c r="D30" i="121"/>
  <c r="T30" i="106"/>
  <c r="O30" i="106"/>
  <c r="O29" i="121"/>
  <c r="K30" i="106"/>
  <c r="K29" i="121"/>
  <c r="G30" i="106"/>
  <c r="G29" i="121"/>
  <c r="C30" i="106"/>
  <c r="C29" i="121"/>
  <c r="N29" i="106"/>
  <c r="N28" i="121"/>
  <c r="J29" i="106"/>
  <c r="J28" i="121"/>
  <c r="F29" i="106"/>
  <c r="F28" i="121"/>
  <c r="B29" i="106"/>
  <c r="B28" i="121"/>
  <c r="M28" i="106"/>
  <c r="M27" i="121"/>
  <c r="I28" i="106"/>
  <c r="I27" i="121"/>
  <c r="E28" i="106"/>
  <c r="E27" i="121"/>
  <c r="A28" i="106"/>
  <c r="A27" i="121"/>
  <c r="Q26" i="106"/>
  <c r="L26" i="106"/>
  <c r="L26" i="121"/>
  <c r="H26" i="106"/>
  <c r="H26" i="121"/>
  <c r="D26" i="106"/>
  <c r="D26" i="121"/>
  <c r="T25" i="106"/>
  <c r="O25" i="106"/>
  <c r="O25" i="121"/>
  <c r="K25" i="106"/>
  <c r="K25" i="121"/>
  <c r="G25" i="106"/>
  <c r="G25" i="121"/>
  <c r="C25" i="106"/>
  <c r="C25" i="121"/>
  <c r="N24" i="106"/>
  <c r="N24" i="121"/>
  <c r="J24" i="106"/>
  <c r="J24" i="121"/>
  <c r="F24" i="106"/>
  <c r="F24" i="121"/>
  <c r="B24" i="106"/>
  <c r="B24" i="121"/>
  <c r="M23" i="106"/>
  <c r="M23" i="121"/>
  <c r="I23" i="106"/>
  <c r="I23" i="121"/>
  <c r="E23" i="106"/>
  <c r="E23" i="121"/>
  <c r="A23" i="106"/>
  <c r="A23" i="121"/>
  <c r="Q22" i="106"/>
  <c r="L22" i="106"/>
  <c r="L22" i="121"/>
  <c r="H22" i="106"/>
  <c r="H22" i="121"/>
  <c r="D22" i="106"/>
  <c r="D22" i="121"/>
  <c r="T21" i="106"/>
  <c r="O21" i="106"/>
  <c r="O21" i="121"/>
  <c r="K21" i="106"/>
  <c r="K21" i="121"/>
  <c r="G21" i="106"/>
  <c r="G21" i="121"/>
  <c r="C21" i="106"/>
  <c r="C21" i="121"/>
  <c r="N20" i="106"/>
  <c r="N20" i="121"/>
  <c r="J20" i="106"/>
  <c r="J20" i="121"/>
  <c r="F20" i="106"/>
  <c r="F20" i="121"/>
  <c r="B20" i="106"/>
  <c r="B20" i="121"/>
  <c r="M19" i="106"/>
  <c r="M19" i="121"/>
  <c r="I19" i="106"/>
  <c r="I19" i="121"/>
  <c r="E19" i="106"/>
  <c r="E19" i="121"/>
  <c r="A19" i="106"/>
  <c r="A19" i="121"/>
  <c r="Q18" i="106"/>
  <c r="L18" i="106"/>
  <c r="L18" i="121"/>
  <c r="H18" i="106"/>
  <c r="H18" i="121"/>
  <c r="D18" i="106"/>
  <c r="D18" i="121"/>
  <c r="T17" i="106"/>
  <c r="O17" i="106"/>
  <c r="O17" i="121"/>
  <c r="K17" i="106"/>
  <c r="K17" i="121"/>
  <c r="G17" i="106"/>
  <c r="G17" i="121"/>
  <c r="C17" i="106"/>
  <c r="C17" i="121"/>
  <c r="N16" i="106"/>
  <c r="N16" i="121"/>
  <c r="J16" i="106"/>
  <c r="J16" i="121"/>
  <c r="F16" i="106"/>
  <c r="F16" i="121"/>
  <c r="B16" i="106"/>
  <c r="B16" i="121"/>
  <c r="M15" i="106"/>
  <c r="M15" i="121"/>
  <c r="I15" i="106"/>
  <c r="I15" i="121"/>
  <c r="E15" i="106"/>
  <c r="E15" i="121"/>
  <c r="A15" i="106"/>
  <c r="A15" i="121"/>
  <c r="Q14" i="106"/>
  <c r="L14" i="106"/>
  <c r="L14" i="121"/>
  <c r="H14" i="106"/>
  <c r="H14" i="121"/>
  <c r="D14" i="106"/>
  <c r="D14" i="121"/>
  <c r="T13" i="106"/>
  <c r="O13" i="106"/>
  <c r="O13" i="121"/>
  <c r="K13" i="106"/>
  <c r="K13" i="121"/>
  <c r="G13" i="106"/>
  <c r="G13" i="121"/>
  <c r="C13" i="106"/>
  <c r="C13" i="121"/>
  <c r="N12" i="106"/>
  <c r="N12" i="121"/>
  <c r="J12" i="106"/>
  <c r="J12" i="121"/>
  <c r="F12" i="106"/>
  <c r="F12" i="121"/>
  <c r="B12" i="106"/>
  <c r="B12" i="121"/>
  <c r="M11" i="106"/>
  <c r="M11" i="121"/>
  <c r="I11" i="106"/>
  <c r="I11" i="121"/>
  <c r="E11" i="106"/>
  <c r="E11" i="121"/>
  <c r="A11" i="106"/>
  <c r="A11" i="121"/>
  <c r="Q10" i="106"/>
  <c r="L10" i="106"/>
  <c r="L10" i="121"/>
  <c r="H10" i="106"/>
  <c r="H10" i="121"/>
  <c r="D10" i="106"/>
  <c r="D10" i="121"/>
  <c r="T9" i="106"/>
  <c r="O9" i="106"/>
  <c r="O9" i="121"/>
  <c r="K9" i="106"/>
  <c r="K9" i="121"/>
  <c r="G9" i="106"/>
  <c r="G9" i="121"/>
  <c r="C9" i="106"/>
  <c r="C9" i="121"/>
  <c r="N8" i="106"/>
  <c r="N8" i="121"/>
  <c r="J8" i="106"/>
  <c r="J8" i="121"/>
  <c r="F8" i="106"/>
  <c r="F8" i="121"/>
  <c r="B8" i="106"/>
  <c r="B8" i="121"/>
  <c r="M7" i="106"/>
  <c r="M7" i="121"/>
  <c r="I7" i="106"/>
  <c r="I7" i="121"/>
  <c r="E7" i="106"/>
  <c r="E7" i="121"/>
  <c r="A7" i="106"/>
  <c r="A7" i="121"/>
  <c r="Q6" i="106"/>
  <c r="L6" i="106"/>
  <c r="L6" i="121"/>
  <c r="H6" i="106"/>
  <c r="H6" i="121"/>
  <c r="D6" i="106"/>
  <c r="D6" i="121"/>
  <c r="T5" i="106"/>
  <c r="O5" i="106"/>
  <c r="O5" i="121"/>
  <c r="K5" i="106"/>
  <c r="K5" i="121"/>
  <c r="G5" i="106"/>
  <c r="G5" i="121"/>
  <c r="C5" i="106"/>
  <c r="C5" i="121"/>
  <c r="N4" i="106"/>
  <c r="N4" i="121"/>
  <c r="J4" i="106"/>
  <c r="J4" i="121"/>
  <c r="F4" i="106"/>
  <c r="F4" i="121"/>
  <c r="B4" i="106"/>
  <c r="B4" i="121"/>
  <c r="M3" i="106"/>
  <c r="M3" i="121"/>
  <c r="I3" i="106"/>
  <c r="I3" i="121"/>
  <c r="E3" i="106"/>
  <c r="E3" i="121"/>
  <c r="A3" i="106"/>
  <c r="A3" i="121"/>
  <c r="N56" i="106"/>
  <c r="N54" i="121"/>
  <c r="F56" i="106"/>
  <c r="F54" i="121"/>
  <c r="M55" i="106"/>
  <c r="M53" i="121"/>
  <c r="A55" i="106"/>
  <c r="A53" i="121"/>
  <c r="D54" i="106"/>
  <c r="D52" i="121"/>
  <c r="K52" i="106"/>
  <c r="K51" i="121"/>
  <c r="F51" i="106"/>
  <c r="F50" i="121"/>
  <c r="E50" i="106"/>
  <c r="E49" i="121"/>
  <c r="Q49" i="106"/>
  <c r="H49" i="106"/>
  <c r="H48" i="121"/>
  <c r="O48" i="106"/>
  <c r="O47" i="121"/>
  <c r="C48" i="106"/>
  <c r="C47" i="121"/>
  <c r="N47" i="106"/>
  <c r="N46" i="121"/>
  <c r="B47" i="106"/>
  <c r="B46" i="121"/>
  <c r="M46" i="106"/>
  <c r="M45" i="121"/>
  <c r="A46" i="106"/>
  <c r="A45" i="121"/>
  <c r="H45" i="106"/>
  <c r="H44" i="121"/>
  <c r="O44" i="106"/>
  <c r="O43" i="121"/>
  <c r="G44" i="106"/>
  <c r="G43" i="121"/>
  <c r="N43" i="106"/>
  <c r="N42" i="121"/>
  <c r="E42" i="106"/>
  <c r="E41" i="121"/>
  <c r="L41" i="106"/>
  <c r="L40" i="121"/>
  <c r="T40" i="106"/>
  <c r="C40" i="106"/>
  <c r="C39" i="121"/>
  <c r="J39" i="106"/>
  <c r="J38" i="121"/>
  <c r="E38" i="106"/>
  <c r="E37" i="121"/>
  <c r="H37" i="106"/>
  <c r="H36" i="121"/>
  <c r="O36" i="106"/>
  <c r="O35" i="121"/>
  <c r="C36" i="106"/>
  <c r="C35" i="121"/>
  <c r="J35" i="106"/>
  <c r="J34" i="121"/>
  <c r="A34" i="106"/>
  <c r="A33" i="121"/>
  <c r="D33" i="106"/>
  <c r="D32" i="121"/>
  <c r="G32" i="106"/>
  <c r="G31" i="121"/>
  <c r="F31" i="106"/>
  <c r="F30" i="121"/>
  <c r="M30" i="106"/>
  <c r="M29" i="121"/>
  <c r="E30" i="106"/>
  <c r="E29" i="121"/>
  <c r="L29" i="106"/>
  <c r="L28" i="121"/>
  <c r="T28" i="106"/>
  <c r="O28" i="106"/>
  <c r="O27" i="121"/>
  <c r="C28" i="106"/>
  <c r="C27" i="121"/>
  <c r="J26" i="106"/>
  <c r="J26" i="121"/>
  <c r="B26" i="106"/>
  <c r="B26" i="121"/>
  <c r="I25" i="106"/>
  <c r="I25" i="121"/>
  <c r="Q24" i="106"/>
  <c r="D24" i="106"/>
  <c r="D24" i="121"/>
  <c r="K23" i="106"/>
  <c r="K23" i="121"/>
  <c r="N22" i="106"/>
  <c r="N22" i="121"/>
  <c r="A21" i="106"/>
  <c r="A21" i="121"/>
  <c r="H20" i="106"/>
  <c r="H20" i="121"/>
  <c r="T19" i="106"/>
  <c r="C19" i="106"/>
  <c r="C19" i="121"/>
  <c r="J18" i="106"/>
  <c r="J18" i="121"/>
  <c r="B18" i="106"/>
  <c r="B18" i="121"/>
  <c r="I17" i="106"/>
  <c r="I17" i="121"/>
  <c r="Q16" i="106"/>
  <c r="D16" i="106"/>
  <c r="D16" i="121"/>
  <c r="K15" i="106"/>
  <c r="K15" i="121"/>
  <c r="F14" i="106"/>
  <c r="F14" i="121"/>
  <c r="M13" i="106"/>
  <c r="M13" i="121"/>
  <c r="A13" i="106"/>
  <c r="A13" i="121"/>
  <c r="L12" i="106"/>
  <c r="L12" i="121"/>
  <c r="T11" i="106"/>
  <c r="G11" i="106"/>
  <c r="G11" i="121"/>
  <c r="J10" i="106"/>
  <c r="J10" i="121"/>
  <c r="E9" i="106"/>
  <c r="E9" i="121"/>
  <c r="L8" i="106"/>
  <c r="L8" i="121"/>
  <c r="O7" i="106"/>
  <c r="O7" i="121"/>
  <c r="C7" i="106"/>
  <c r="C7" i="121"/>
  <c r="J6" i="106"/>
  <c r="J6" i="121"/>
  <c r="I5" i="106"/>
  <c r="I5" i="121"/>
  <c r="A5" i="106"/>
  <c r="A5" i="121"/>
  <c r="L4" i="106"/>
  <c r="L4" i="121"/>
  <c r="D4" i="106"/>
  <c r="D4" i="121"/>
  <c r="O3" i="106"/>
  <c r="O3" i="121"/>
  <c r="G3" i="106"/>
  <c r="G3" i="121"/>
  <c r="O56" i="106"/>
  <c r="O54" i="121"/>
  <c r="K56" i="106"/>
  <c r="K54" i="121"/>
  <c r="G56" i="106"/>
  <c r="G54" i="121"/>
  <c r="C56" i="106"/>
  <c r="C54" i="121"/>
  <c r="N55" i="106"/>
  <c r="N53" i="121"/>
  <c r="J55" i="106"/>
  <c r="J53" i="121"/>
  <c r="F55" i="106"/>
  <c r="F53" i="121"/>
  <c r="B55" i="106"/>
  <c r="B53" i="121"/>
  <c r="M54" i="106"/>
  <c r="M52" i="121"/>
  <c r="I54" i="106"/>
  <c r="I52" i="121"/>
  <c r="E54" i="106"/>
  <c r="E52" i="121"/>
  <c r="A54" i="106"/>
  <c r="A52" i="121"/>
  <c r="Q52" i="106"/>
  <c r="L52" i="106"/>
  <c r="L51" i="121"/>
  <c r="H52" i="106"/>
  <c r="H51" i="121"/>
  <c r="D52" i="106"/>
  <c r="D51" i="121"/>
  <c r="T51" i="106"/>
  <c r="O51" i="106"/>
  <c r="O50" i="121"/>
  <c r="K51" i="106"/>
  <c r="K50" i="121"/>
  <c r="G51" i="106"/>
  <c r="G50" i="121"/>
  <c r="C51" i="106"/>
  <c r="C50" i="121"/>
  <c r="N50" i="106"/>
  <c r="N49" i="121"/>
  <c r="J50" i="106"/>
  <c r="J49" i="121"/>
  <c r="F50" i="106"/>
  <c r="F49" i="121"/>
  <c r="B50" i="106"/>
  <c r="B49" i="121"/>
  <c r="M49" i="106"/>
  <c r="M48" i="121"/>
  <c r="I49" i="106"/>
  <c r="I48" i="121"/>
  <c r="E49" i="106"/>
  <c r="E48" i="121"/>
  <c r="A49" i="106"/>
  <c r="A48" i="121"/>
  <c r="Q48" i="106"/>
  <c r="L48" i="106"/>
  <c r="L47" i="121"/>
  <c r="H48" i="106"/>
  <c r="H47" i="121"/>
  <c r="D48" i="106"/>
  <c r="D47" i="121"/>
  <c r="T47" i="106"/>
  <c r="O47" i="106"/>
  <c r="O46" i="121"/>
  <c r="K47" i="106"/>
  <c r="K46" i="121"/>
  <c r="G47" i="106"/>
  <c r="G46" i="121"/>
  <c r="C47" i="106"/>
  <c r="C46" i="121"/>
  <c r="N46" i="106"/>
  <c r="N45" i="121"/>
  <c r="J46" i="106"/>
  <c r="J45" i="121"/>
  <c r="F46" i="106"/>
  <c r="F45" i="121"/>
  <c r="B46" i="106"/>
  <c r="B45" i="121"/>
  <c r="M45" i="106"/>
  <c r="M44" i="121"/>
  <c r="I45" i="106"/>
  <c r="I44" i="121"/>
  <c r="E45" i="106"/>
  <c r="E44" i="121"/>
  <c r="A45" i="106"/>
  <c r="A44" i="121"/>
  <c r="Q44" i="106"/>
  <c r="L44" i="106"/>
  <c r="L43" i="121"/>
  <c r="H44" i="106"/>
  <c r="H43" i="121"/>
  <c r="D44" i="106"/>
  <c r="D43" i="121"/>
  <c r="T43" i="106"/>
  <c r="O43" i="106"/>
  <c r="O42" i="121"/>
  <c r="K43" i="106"/>
  <c r="K42" i="121"/>
  <c r="G43" i="106"/>
  <c r="G42" i="121"/>
  <c r="C43" i="106"/>
  <c r="C42" i="121"/>
  <c r="N42" i="106"/>
  <c r="N41" i="121"/>
  <c r="J42" i="106"/>
  <c r="J41" i="121"/>
  <c r="F42" i="106"/>
  <c r="F41" i="121"/>
  <c r="B42" i="106"/>
  <c r="B41" i="121"/>
  <c r="M41" i="106"/>
  <c r="M40" i="121"/>
  <c r="I41" i="106"/>
  <c r="I40" i="121"/>
  <c r="E41" i="106"/>
  <c r="E40" i="121"/>
  <c r="A41" i="106"/>
  <c r="A40" i="121"/>
  <c r="Q40" i="106"/>
  <c r="L40" i="106"/>
  <c r="L39" i="121"/>
  <c r="H40" i="106"/>
  <c r="H39" i="121"/>
  <c r="D40" i="106"/>
  <c r="D39" i="121"/>
  <c r="T39" i="106"/>
  <c r="O39" i="106"/>
  <c r="O38" i="121"/>
  <c r="K39" i="106"/>
  <c r="K38" i="121"/>
  <c r="G39" i="106"/>
  <c r="G38" i="121"/>
  <c r="C39" i="106"/>
  <c r="C38" i="121"/>
  <c r="N38" i="106"/>
  <c r="N37" i="121"/>
  <c r="J38" i="106"/>
  <c r="J37" i="121"/>
  <c r="F38" i="106"/>
  <c r="F37" i="121"/>
  <c r="B38" i="106"/>
  <c r="B37" i="121"/>
  <c r="M37" i="106"/>
  <c r="M36" i="121"/>
  <c r="I37" i="106"/>
  <c r="I36" i="121"/>
  <c r="E37" i="106"/>
  <c r="E36" i="121"/>
  <c r="A37" i="106"/>
  <c r="A36" i="121"/>
  <c r="Q36" i="106"/>
  <c r="L36" i="106"/>
  <c r="L35" i="121"/>
  <c r="H36" i="106"/>
  <c r="H35" i="121"/>
  <c r="D36" i="106"/>
  <c r="D35" i="121"/>
  <c r="T35" i="106"/>
  <c r="O35" i="106"/>
  <c r="O34" i="121"/>
  <c r="K35" i="106"/>
  <c r="K34" i="121"/>
  <c r="G35" i="106"/>
  <c r="G34" i="121"/>
  <c r="C35" i="106"/>
  <c r="C34" i="121"/>
  <c r="N34" i="106"/>
  <c r="N33" i="121"/>
  <c r="J34" i="106"/>
  <c r="J33" i="121"/>
  <c r="F34" i="106"/>
  <c r="F33" i="121"/>
  <c r="B34" i="106"/>
  <c r="B33" i="121"/>
  <c r="M33" i="106"/>
  <c r="M32" i="121"/>
  <c r="I33" i="106"/>
  <c r="I32" i="121"/>
  <c r="E33" i="106"/>
  <c r="E32" i="121"/>
  <c r="A33" i="106"/>
  <c r="A32" i="121"/>
  <c r="Q32" i="106"/>
  <c r="L32" i="106"/>
  <c r="L31" i="121"/>
  <c r="H32" i="106"/>
  <c r="H31" i="121"/>
  <c r="D32" i="106"/>
  <c r="D31" i="121"/>
  <c r="T31" i="106"/>
  <c r="O31" i="106"/>
  <c r="O30" i="121"/>
  <c r="K31" i="106"/>
  <c r="K30" i="121"/>
  <c r="G31" i="106"/>
  <c r="G30" i="121"/>
  <c r="C31" i="106"/>
  <c r="C30" i="121"/>
  <c r="N30" i="106"/>
  <c r="N29" i="121"/>
  <c r="J30" i="106"/>
  <c r="J29" i="121"/>
  <c r="F30" i="106"/>
  <c r="F29" i="121"/>
  <c r="B30" i="106"/>
  <c r="B29" i="121"/>
  <c r="M29" i="106"/>
  <c r="M28" i="121"/>
  <c r="I29" i="106"/>
  <c r="I28" i="121"/>
  <c r="E29" i="106"/>
  <c r="E28" i="121"/>
  <c r="A29" i="106"/>
  <c r="A28" i="121"/>
  <c r="Q28" i="106"/>
  <c r="L28" i="106"/>
  <c r="L27" i="121"/>
  <c r="H28" i="106"/>
  <c r="H27" i="121"/>
  <c r="D28" i="106"/>
  <c r="D27" i="121"/>
  <c r="T26" i="106"/>
  <c r="O26" i="106"/>
  <c r="O26" i="121"/>
  <c r="K26" i="106"/>
  <c r="K26" i="121"/>
  <c r="G26" i="106"/>
  <c r="G26" i="121"/>
  <c r="C26" i="106"/>
  <c r="C26" i="121"/>
  <c r="N25" i="106"/>
  <c r="N25" i="121"/>
  <c r="J25" i="106"/>
  <c r="J25" i="121"/>
  <c r="F25" i="106"/>
  <c r="F25" i="121"/>
  <c r="B25" i="106"/>
  <c r="B25" i="121"/>
  <c r="M24" i="106"/>
  <c r="M24" i="121"/>
  <c r="I24" i="106"/>
  <c r="I24" i="121"/>
  <c r="E24" i="106"/>
  <c r="E24" i="121"/>
  <c r="A24" i="106"/>
  <c r="A24" i="121"/>
  <c r="Q23" i="106"/>
  <c r="L23" i="106"/>
  <c r="L23" i="121"/>
  <c r="H23" i="106"/>
  <c r="H23" i="121"/>
  <c r="D23" i="106"/>
  <c r="D23" i="121"/>
  <c r="T22" i="106"/>
  <c r="O22" i="106"/>
  <c r="O22" i="121"/>
  <c r="K22" i="106"/>
  <c r="K22" i="121"/>
  <c r="G22" i="106"/>
  <c r="G22" i="121"/>
  <c r="C22" i="106"/>
  <c r="C22" i="121"/>
  <c r="N21" i="106"/>
  <c r="N21" i="121"/>
  <c r="J21" i="106"/>
  <c r="J21" i="121"/>
  <c r="F21" i="106"/>
  <c r="F21" i="121"/>
  <c r="B21" i="106"/>
  <c r="B21" i="121"/>
  <c r="M20" i="106"/>
  <c r="M20" i="121"/>
  <c r="I20" i="106"/>
  <c r="I20" i="121"/>
  <c r="E20" i="106"/>
  <c r="E20" i="121"/>
  <c r="A20" i="106"/>
  <c r="A20" i="121"/>
  <c r="Q19" i="106"/>
  <c r="L19" i="106"/>
  <c r="L19" i="121"/>
  <c r="H19" i="106"/>
  <c r="H19" i="121"/>
  <c r="D19" i="106"/>
  <c r="D19" i="121"/>
  <c r="T18" i="106"/>
  <c r="O18" i="106"/>
  <c r="O18" i="121"/>
  <c r="K18" i="106"/>
  <c r="K18" i="121"/>
  <c r="G18" i="106"/>
  <c r="G18" i="121"/>
  <c r="C18" i="106"/>
  <c r="C18" i="121"/>
  <c r="N17" i="106"/>
  <c r="N17" i="121"/>
  <c r="J17" i="106"/>
  <c r="J17" i="121"/>
  <c r="F17" i="106"/>
  <c r="F17" i="121"/>
  <c r="B17" i="106"/>
  <c r="B17" i="121"/>
  <c r="M16" i="106"/>
  <c r="M16" i="121"/>
  <c r="I16" i="106"/>
  <c r="I16" i="121"/>
  <c r="E16" i="106"/>
  <c r="E16" i="121"/>
  <c r="A16" i="106"/>
  <c r="A16" i="121"/>
  <c r="Q15" i="106"/>
  <c r="L15" i="106"/>
  <c r="L15" i="121"/>
  <c r="H15" i="106"/>
  <c r="H15" i="121"/>
  <c r="D15" i="106"/>
  <c r="D15" i="121"/>
  <c r="T14" i="106"/>
  <c r="O14" i="106"/>
  <c r="O14" i="121"/>
  <c r="K14" i="106"/>
  <c r="K14" i="121"/>
  <c r="G14" i="106"/>
  <c r="G14" i="121"/>
  <c r="C14" i="106"/>
  <c r="C14" i="121"/>
  <c r="N13" i="106"/>
  <c r="N13" i="121"/>
  <c r="J13" i="106"/>
  <c r="J13" i="121"/>
  <c r="F13" i="106"/>
  <c r="F13" i="121"/>
  <c r="B13" i="106"/>
  <c r="B13" i="121"/>
  <c r="M12" i="106"/>
  <c r="M12" i="121"/>
  <c r="I12" i="106"/>
  <c r="I12" i="121"/>
  <c r="E12" i="106"/>
  <c r="E12" i="121"/>
  <c r="A12" i="106"/>
  <c r="A12" i="121"/>
  <c r="Q11" i="106"/>
  <c r="L11" i="106"/>
  <c r="L11" i="121"/>
  <c r="H11" i="106"/>
  <c r="H11" i="121"/>
  <c r="D11" i="106"/>
  <c r="D11" i="121"/>
  <c r="T10" i="106"/>
  <c r="O10" i="106"/>
  <c r="O10" i="121"/>
  <c r="K10" i="106"/>
  <c r="K10" i="121"/>
  <c r="G10" i="106"/>
  <c r="G10" i="121"/>
  <c r="C10" i="106"/>
  <c r="C10" i="121"/>
  <c r="N9" i="106"/>
  <c r="N9" i="121"/>
  <c r="J9" i="106"/>
  <c r="J9" i="121"/>
  <c r="F9" i="106"/>
  <c r="F9" i="121"/>
  <c r="B9" i="106"/>
  <c r="B9" i="121"/>
  <c r="M8" i="106"/>
  <c r="M8" i="121"/>
  <c r="I8" i="106"/>
  <c r="I8" i="121"/>
  <c r="E8" i="106"/>
  <c r="E8" i="121"/>
  <c r="A8" i="106"/>
  <c r="A8" i="121"/>
  <c r="Q7" i="106"/>
  <c r="L7" i="106"/>
  <c r="L7" i="121"/>
  <c r="H7" i="106"/>
  <c r="H7" i="121"/>
  <c r="D7" i="106"/>
  <c r="D7" i="121"/>
  <c r="T6" i="106"/>
  <c r="O6" i="106"/>
  <c r="O6" i="121"/>
  <c r="K6" i="106"/>
  <c r="K6" i="121"/>
  <c r="G6" i="106"/>
  <c r="G6" i="121"/>
  <c r="C6" i="106"/>
  <c r="C6" i="121"/>
  <c r="N5" i="106"/>
  <c r="N5" i="121"/>
  <c r="J5" i="106"/>
  <c r="J5" i="121"/>
  <c r="F5" i="106"/>
  <c r="F5" i="121"/>
  <c r="B5" i="106"/>
  <c r="B5" i="121"/>
  <c r="M4" i="106"/>
  <c r="M4" i="121"/>
  <c r="I4" i="106"/>
  <c r="I4" i="121"/>
  <c r="E4" i="106"/>
  <c r="E4" i="121"/>
  <c r="A4" i="106"/>
  <c r="A4" i="121"/>
  <c r="L3" i="106"/>
  <c r="L3" i="121"/>
  <c r="H3" i="106"/>
  <c r="H3" i="121"/>
  <c r="D3" i="106"/>
  <c r="D3" i="121"/>
  <c r="P51" i="106"/>
  <c r="P35" i="106"/>
  <c r="P18" i="106"/>
  <c r="P46" i="106"/>
  <c r="P30" i="106"/>
  <c r="P13" i="106"/>
  <c r="P3" i="106"/>
  <c r="Q3" i="106"/>
  <c r="P36" i="106"/>
  <c r="P19" i="106"/>
  <c r="P47" i="106"/>
  <c r="P31" i="106"/>
  <c r="P14" i="106"/>
  <c r="P42" i="106"/>
  <c r="P25" i="106"/>
  <c r="P9" i="106"/>
  <c r="P4" i="106"/>
  <c r="Q4" i="106"/>
  <c r="P32" i="106"/>
  <c r="P15" i="106"/>
  <c r="P43" i="106"/>
  <c r="P26" i="106"/>
  <c r="P10" i="106"/>
  <c r="P55" i="106"/>
  <c r="P38" i="106"/>
  <c r="P21" i="106"/>
  <c r="P5" i="106"/>
  <c r="P39" i="106"/>
  <c r="P22" i="106"/>
  <c r="P6" i="106"/>
  <c r="P50" i="106"/>
  <c r="P34" i="106"/>
  <c r="P17" i="106"/>
  <c r="P40" i="106"/>
  <c r="P23" i="106"/>
  <c r="P7" i="106"/>
  <c r="P2" i="106"/>
  <c r="P52" i="106"/>
  <c r="P48" i="106"/>
  <c r="P44" i="106"/>
  <c r="P28" i="106"/>
  <c r="P11" i="106"/>
  <c r="P54" i="106"/>
  <c r="P49" i="106"/>
  <c r="P45" i="106"/>
  <c r="P41" i="106"/>
  <c r="P37" i="106"/>
  <c r="P33" i="106"/>
  <c r="P29" i="106"/>
  <c r="P24" i="106"/>
  <c r="P20" i="106"/>
  <c r="P16" i="106"/>
  <c r="P12" i="106"/>
  <c r="P8" i="106"/>
  <c r="T61" i="106" l="1"/>
  <c r="L2" i="106"/>
  <c r="L2" i="121"/>
  <c r="H2" i="106"/>
  <c r="H2" i="121"/>
  <c r="D2" i="106"/>
  <c r="D2" i="121"/>
  <c r="M2" i="106"/>
  <c r="M2" i="121"/>
  <c r="E2" i="106"/>
  <c r="E2" i="121"/>
  <c r="A2" i="106"/>
  <c r="A2" i="121"/>
  <c r="O2" i="106"/>
  <c r="O2" i="121"/>
  <c r="K2" i="106"/>
  <c r="K2" i="121"/>
  <c r="G2" i="106"/>
  <c r="G2" i="121"/>
  <c r="C2" i="106"/>
  <c r="C2" i="121"/>
  <c r="I2" i="106"/>
  <c r="I2" i="121"/>
  <c r="N2" i="106"/>
  <c r="N2" i="121"/>
  <c r="J2" i="106"/>
  <c r="J2" i="121"/>
  <c r="F2" i="106"/>
  <c r="F2" i="121"/>
  <c r="B2" i="106"/>
  <c r="B2" i="121"/>
  <c r="Q56" i="106" l="1"/>
  <c r="Q61" i="106" l="1"/>
  <c r="Q64" i="106" s="1"/>
  <c r="P56" i="106"/>
  <c r="P61" i="106" l="1"/>
  <c r="P64" i="106" s="1"/>
  <c r="T59" i="121" l="1"/>
  <c r="L11" i="108" l="1"/>
  <c r="M11" i="108"/>
  <c r="N11" i="108"/>
  <c r="O11" i="108"/>
  <c r="P11" i="108"/>
  <c r="Q11" i="108"/>
  <c r="K11" i="108" l="1"/>
  <c r="C13" i="107"/>
  <c r="C21" i="107" s="1"/>
  <c r="C29" i="107" s="1"/>
  <c r="K48" i="100" l="1"/>
  <c r="L48" i="100"/>
  <c r="M48" i="100"/>
  <c r="J48" i="100"/>
  <c r="K32" i="100"/>
  <c r="L32" i="100"/>
  <c r="L56" i="100" s="1"/>
  <c r="M32" i="100"/>
  <c r="M56" i="100" s="1"/>
  <c r="J32" i="100"/>
  <c r="A63" i="100"/>
  <c r="B63" i="100"/>
  <c r="C63" i="100"/>
  <c r="A64" i="100"/>
  <c r="B64" i="100"/>
  <c r="C64" i="100"/>
  <c r="A65" i="100"/>
  <c r="B65" i="100"/>
  <c r="C65" i="100"/>
  <c r="A66" i="100"/>
  <c r="B66" i="100"/>
  <c r="C66" i="100"/>
  <c r="A67" i="100"/>
  <c r="B67" i="100"/>
  <c r="C67" i="100"/>
  <c r="A68" i="100"/>
  <c r="B68" i="100"/>
  <c r="C68" i="100"/>
  <c r="J56" i="100" l="1"/>
  <c r="K56" i="100"/>
  <c r="M59" i="100" s="1"/>
  <c r="J2" i="91"/>
  <c r="S2" i="91"/>
  <c r="J3" i="91"/>
  <c r="S3" i="91"/>
  <c r="J4" i="91"/>
  <c r="S4" i="91"/>
  <c r="J5" i="91"/>
  <c r="S5" i="91"/>
  <c r="J6" i="91"/>
  <c r="S6" i="91"/>
  <c r="J8" i="91"/>
  <c r="S8" i="91"/>
  <c r="J9" i="91"/>
  <c r="S9" i="91"/>
  <c r="J10" i="91"/>
  <c r="S10" i="91"/>
  <c r="J11" i="91"/>
  <c r="S11" i="91"/>
  <c r="J16" i="91"/>
  <c r="S16" i="91"/>
  <c r="S23" i="91"/>
  <c r="S24" i="91"/>
  <c r="S26" i="91"/>
  <c r="S27" i="91"/>
  <c r="S28" i="91"/>
  <c r="S29" i="91"/>
  <c r="S34" i="91"/>
  <c r="S37" i="91"/>
  <c r="S44" i="91"/>
  <c r="S45" i="91"/>
  <c r="S47" i="91"/>
  <c r="S48" i="91"/>
  <c r="S49" i="91"/>
  <c r="D63" i="100"/>
  <c r="E63" i="100"/>
  <c r="F63" i="100"/>
  <c r="G63" i="100"/>
  <c r="H63" i="100"/>
  <c r="D64" i="100"/>
  <c r="E64" i="100"/>
  <c r="F64" i="100"/>
  <c r="G64" i="100"/>
  <c r="H64" i="100"/>
  <c r="D65" i="100"/>
  <c r="E65" i="100"/>
  <c r="F65" i="100"/>
  <c r="G65" i="100"/>
  <c r="H65" i="100"/>
  <c r="D66" i="100"/>
  <c r="E66" i="100"/>
  <c r="F66" i="100"/>
  <c r="G66" i="100"/>
  <c r="H66" i="100"/>
  <c r="H68" i="100" l="1"/>
  <c r="H67" i="100"/>
  <c r="G67" i="100"/>
  <c r="A45" i="105"/>
  <c r="B45" i="105"/>
  <c r="C45" i="105"/>
  <c r="D45" i="105"/>
  <c r="E45" i="105"/>
  <c r="F45" i="105"/>
  <c r="G45" i="105"/>
  <c r="H45" i="105"/>
  <c r="I45" i="105"/>
  <c r="J45" i="105"/>
  <c r="K45" i="105"/>
  <c r="L45" i="105"/>
  <c r="M45" i="105"/>
  <c r="N45" i="105"/>
  <c r="O45" i="105"/>
  <c r="A46" i="105"/>
  <c r="B46" i="105"/>
  <c r="C46" i="105"/>
  <c r="D46" i="105"/>
  <c r="E46" i="105"/>
  <c r="F46" i="105"/>
  <c r="G46" i="105"/>
  <c r="H46" i="105"/>
  <c r="I46" i="105"/>
  <c r="J46" i="105"/>
  <c r="K46" i="105"/>
  <c r="L46" i="105"/>
  <c r="M46" i="105"/>
  <c r="N46" i="105"/>
  <c r="O46" i="105"/>
  <c r="A47" i="105"/>
  <c r="B47" i="105"/>
  <c r="C47" i="105"/>
  <c r="D47" i="105"/>
  <c r="E47" i="105"/>
  <c r="F47" i="105"/>
  <c r="G47" i="105"/>
  <c r="H47" i="105"/>
  <c r="I47" i="105"/>
  <c r="J47" i="105"/>
  <c r="K47" i="105"/>
  <c r="L47" i="105"/>
  <c r="M47" i="105"/>
  <c r="N47" i="105"/>
  <c r="O47" i="105"/>
  <c r="A48" i="105"/>
  <c r="B48" i="105"/>
  <c r="C48" i="105"/>
  <c r="D48" i="105"/>
  <c r="E48" i="105"/>
  <c r="F48" i="105"/>
  <c r="G48" i="105"/>
  <c r="H48" i="105"/>
  <c r="I48" i="105"/>
  <c r="J48" i="105"/>
  <c r="K48" i="105"/>
  <c r="L48" i="105"/>
  <c r="M48" i="105"/>
  <c r="N48" i="105"/>
  <c r="O48" i="105"/>
  <c r="A49" i="105"/>
  <c r="B49" i="105"/>
  <c r="C49" i="105"/>
  <c r="D49" i="105"/>
  <c r="E49" i="105"/>
  <c r="F49" i="105"/>
  <c r="G49" i="105"/>
  <c r="H49" i="105"/>
  <c r="I49" i="105"/>
  <c r="J49" i="105"/>
  <c r="K49" i="105"/>
  <c r="L49" i="105"/>
  <c r="M49" i="105"/>
  <c r="N49" i="105"/>
  <c r="O49" i="105"/>
  <c r="A50" i="105"/>
  <c r="B50" i="105"/>
  <c r="C50" i="105"/>
  <c r="D50" i="105"/>
  <c r="E50" i="105"/>
  <c r="F50" i="105"/>
  <c r="G50" i="105"/>
  <c r="H50" i="105"/>
  <c r="I50" i="105"/>
  <c r="J50" i="105"/>
  <c r="K50" i="105"/>
  <c r="L50" i="105"/>
  <c r="M50" i="105"/>
  <c r="N50" i="105"/>
  <c r="O50" i="105"/>
  <c r="A3" i="105"/>
  <c r="B3" i="105"/>
  <c r="C3" i="105"/>
  <c r="D3" i="105"/>
  <c r="E3" i="105"/>
  <c r="F3" i="105"/>
  <c r="G3" i="105"/>
  <c r="H3" i="105"/>
  <c r="I3" i="105"/>
  <c r="J3" i="105"/>
  <c r="K3" i="105"/>
  <c r="L3" i="105"/>
  <c r="M3" i="105"/>
  <c r="N3" i="105"/>
  <c r="O3" i="105"/>
  <c r="A4" i="105"/>
  <c r="B4" i="105"/>
  <c r="C4" i="105"/>
  <c r="D4" i="105"/>
  <c r="E4" i="105"/>
  <c r="F4" i="105"/>
  <c r="G4" i="105"/>
  <c r="H4" i="105"/>
  <c r="I4" i="105"/>
  <c r="J4" i="105"/>
  <c r="K4" i="105"/>
  <c r="L4" i="105"/>
  <c r="M4" i="105"/>
  <c r="N4" i="105"/>
  <c r="O4" i="105"/>
  <c r="A5" i="105"/>
  <c r="B5" i="105"/>
  <c r="C5" i="105"/>
  <c r="D5" i="105"/>
  <c r="E5" i="105"/>
  <c r="F5" i="105"/>
  <c r="G5" i="105"/>
  <c r="H5" i="105"/>
  <c r="I5" i="105"/>
  <c r="J5" i="105"/>
  <c r="K5" i="105"/>
  <c r="L5" i="105"/>
  <c r="M5" i="105"/>
  <c r="N5" i="105"/>
  <c r="O5" i="105"/>
  <c r="A6" i="105"/>
  <c r="B6" i="105"/>
  <c r="C6" i="105"/>
  <c r="D6" i="105"/>
  <c r="E6" i="105"/>
  <c r="F6" i="105"/>
  <c r="G6" i="105"/>
  <c r="H6" i="105"/>
  <c r="I6" i="105"/>
  <c r="J6" i="105"/>
  <c r="K6" i="105"/>
  <c r="L6" i="105"/>
  <c r="M6" i="105"/>
  <c r="N6" i="105"/>
  <c r="O6" i="105"/>
  <c r="A7" i="105"/>
  <c r="B7" i="105"/>
  <c r="C7" i="105"/>
  <c r="D7" i="105"/>
  <c r="E7" i="105"/>
  <c r="F7" i="105"/>
  <c r="G7" i="105"/>
  <c r="H7" i="105"/>
  <c r="I7" i="105"/>
  <c r="J7" i="105"/>
  <c r="K7" i="105"/>
  <c r="L7" i="105"/>
  <c r="M7" i="105"/>
  <c r="N7" i="105"/>
  <c r="O7" i="105"/>
  <c r="A8" i="105"/>
  <c r="B8" i="105"/>
  <c r="C8" i="105"/>
  <c r="D8" i="105"/>
  <c r="E8" i="105"/>
  <c r="F8" i="105"/>
  <c r="G8" i="105"/>
  <c r="H8" i="105"/>
  <c r="I8" i="105"/>
  <c r="J8" i="105"/>
  <c r="K8" i="105"/>
  <c r="L8" i="105"/>
  <c r="M8" i="105"/>
  <c r="N8" i="105"/>
  <c r="O8" i="105"/>
  <c r="A9" i="105"/>
  <c r="B9" i="105"/>
  <c r="C9" i="105"/>
  <c r="D9" i="105"/>
  <c r="E9" i="105"/>
  <c r="F9" i="105"/>
  <c r="G9" i="105"/>
  <c r="H9" i="105"/>
  <c r="I9" i="105"/>
  <c r="J9" i="105"/>
  <c r="K9" i="105"/>
  <c r="L9" i="105"/>
  <c r="M9" i="105"/>
  <c r="N9" i="105"/>
  <c r="O9" i="105"/>
  <c r="A10" i="105"/>
  <c r="B10" i="105"/>
  <c r="C10" i="105"/>
  <c r="D10" i="105"/>
  <c r="E10" i="105"/>
  <c r="F10" i="105"/>
  <c r="G10" i="105"/>
  <c r="H10" i="105"/>
  <c r="I10" i="105"/>
  <c r="J10" i="105"/>
  <c r="K10" i="105"/>
  <c r="L10" i="105"/>
  <c r="M10" i="105"/>
  <c r="N10" i="105"/>
  <c r="O10" i="105"/>
  <c r="A11" i="105"/>
  <c r="B11" i="105"/>
  <c r="C11" i="105"/>
  <c r="D11" i="105"/>
  <c r="E11" i="105"/>
  <c r="F11" i="105"/>
  <c r="G11" i="105"/>
  <c r="H11" i="105"/>
  <c r="I11" i="105"/>
  <c r="J11" i="105"/>
  <c r="K11" i="105"/>
  <c r="L11" i="105"/>
  <c r="M11" i="105"/>
  <c r="N11" i="105"/>
  <c r="O11" i="105"/>
  <c r="A12" i="105"/>
  <c r="B12" i="105"/>
  <c r="C12" i="105"/>
  <c r="D12" i="105"/>
  <c r="E12" i="105"/>
  <c r="F12" i="105"/>
  <c r="G12" i="105"/>
  <c r="H12" i="105"/>
  <c r="I12" i="105"/>
  <c r="J12" i="105"/>
  <c r="K12" i="105"/>
  <c r="L12" i="105"/>
  <c r="M12" i="105"/>
  <c r="N12" i="105"/>
  <c r="O12" i="105"/>
  <c r="A13" i="105"/>
  <c r="B13" i="105"/>
  <c r="C13" i="105"/>
  <c r="D13" i="105"/>
  <c r="E13" i="105"/>
  <c r="F13" i="105"/>
  <c r="G13" i="105"/>
  <c r="H13" i="105"/>
  <c r="I13" i="105"/>
  <c r="J13" i="105"/>
  <c r="K13" i="105"/>
  <c r="L13" i="105"/>
  <c r="M13" i="105"/>
  <c r="N13" i="105"/>
  <c r="O13" i="105"/>
  <c r="A14" i="105"/>
  <c r="B14" i="105"/>
  <c r="C14" i="105"/>
  <c r="D14" i="105"/>
  <c r="E14" i="105"/>
  <c r="F14" i="105"/>
  <c r="G14" i="105"/>
  <c r="H14" i="105"/>
  <c r="I14" i="105"/>
  <c r="J14" i="105"/>
  <c r="K14" i="105"/>
  <c r="L14" i="105"/>
  <c r="M14" i="105"/>
  <c r="N14" i="105"/>
  <c r="O14" i="105"/>
  <c r="A15" i="105"/>
  <c r="B15" i="105"/>
  <c r="C15" i="105"/>
  <c r="D15" i="105"/>
  <c r="E15" i="105"/>
  <c r="F15" i="105"/>
  <c r="G15" i="105"/>
  <c r="H15" i="105"/>
  <c r="I15" i="105"/>
  <c r="J15" i="105"/>
  <c r="K15" i="105"/>
  <c r="L15" i="105"/>
  <c r="M15" i="105"/>
  <c r="N15" i="105"/>
  <c r="O15" i="105"/>
  <c r="A16" i="105"/>
  <c r="B16" i="105"/>
  <c r="C16" i="105"/>
  <c r="D16" i="105"/>
  <c r="E16" i="105"/>
  <c r="F16" i="105"/>
  <c r="G16" i="105"/>
  <c r="H16" i="105"/>
  <c r="I16" i="105"/>
  <c r="J16" i="105"/>
  <c r="K16" i="105"/>
  <c r="L16" i="105"/>
  <c r="M16" i="105"/>
  <c r="N16" i="105"/>
  <c r="O16" i="105"/>
  <c r="A17" i="105"/>
  <c r="B17" i="105"/>
  <c r="C17" i="105"/>
  <c r="D17" i="105"/>
  <c r="E17" i="105"/>
  <c r="F17" i="105"/>
  <c r="G17" i="105"/>
  <c r="H17" i="105"/>
  <c r="I17" i="105"/>
  <c r="J17" i="105"/>
  <c r="K17" i="105"/>
  <c r="L17" i="105"/>
  <c r="M17" i="105"/>
  <c r="N17" i="105"/>
  <c r="O17" i="105"/>
  <c r="A18" i="105"/>
  <c r="B18" i="105"/>
  <c r="C18" i="105"/>
  <c r="D18" i="105"/>
  <c r="E18" i="105"/>
  <c r="F18" i="105"/>
  <c r="G18" i="105"/>
  <c r="H18" i="105"/>
  <c r="I18" i="105"/>
  <c r="J18" i="105"/>
  <c r="K18" i="105"/>
  <c r="L18" i="105"/>
  <c r="M18" i="105"/>
  <c r="N18" i="105"/>
  <c r="O18" i="105"/>
  <c r="A19" i="105"/>
  <c r="B19" i="105"/>
  <c r="C19" i="105"/>
  <c r="D19" i="105"/>
  <c r="E19" i="105"/>
  <c r="F19" i="105"/>
  <c r="G19" i="105"/>
  <c r="H19" i="105"/>
  <c r="I19" i="105"/>
  <c r="J19" i="105"/>
  <c r="K19" i="105"/>
  <c r="L19" i="105"/>
  <c r="M19" i="105"/>
  <c r="N19" i="105"/>
  <c r="O19" i="105"/>
  <c r="A20" i="105"/>
  <c r="B20" i="105"/>
  <c r="C20" i="105"/>
  <c r="D20" i="105"/>
  <c r="E20" i="105"/>
  <c r="F20" i="105"/>
  <c r="G20" i="105"/>
  <c r="H20" i="105"/>
  <c r="I20" i="105"/>
  <c r="J20" i="105"/>
  <c r="K20" i="105"/>
  <c r="L20" i="105"/>
  <c r="M20" i="105"/>
  <c r="N20" i="105"/>
  <c r="O20" i="105"/>
  <c r="A21" i="105"/>
  <c r="B21" i="105"/>
  <c r="C21" i="105"/>
  <c r="D21" i="105"/>
  <c r="E21" i="105"/>
  <c r="F21" i="105"/>
  <c r="G21" i="105"/>
  <c r="H21" i="105"/>
  <c r="I21" i="105"/>
  <c r="J21" i="105"/>
  <c r="K21" i="105"/>
  <c r="L21" i="105"/>
  <c r="M21" i="105"/>
  <c r="N21" i="105"/>
  <c r="O21" i="105"/>
  <c r="A22" i="105"/>
  <c r="B22" i="105"/>
  <c r="C22" i="105"/>
  <c r="D22" i="105"/>
  <c r="E22" i="105"/>
  <c r="F22" i="105"/>
  <c r="G22" i="105"/>
  <c r="H22" i="105"/>
  <c r="I22" i="105"/>
  <c r="J22" i="105"/>
  <c r="K22" i="105"/>
  <c r="L22" i="105"/>
  <c r="M22" i="105"/>
  <c r="N22" i="105"/>
  <c r="O22" i="105"/>
  <c r="A23" i="105"/>
  <c r="B23" i="105"/>
  <c r="C23" i="105"/>
  <c r="D23" i="105"/>
  <c r="E23" i="105"/>
  <c r="F23" i="105"/>
  <c r="G23" i="105"/>
  <c r="H23" i="105"/>
  <c r="I23" i="105"/>
  <c r="J23" i="105"/>
  <c r="K23" i="105"/>
  <c r="L23" i="105"/>
  <c r="M23" i="105"/>
  <c r="N23" i="105"/>
  <c r="O23" i="105"/>
  <c r="A24" i="105"/>
  <c r="B24" i="105"/>
  <c r="C24" i="105"/>
  <c r="D24" i="105"/>
  <c r="E24" i="105"/>
  <c r="F24" i="105"/>
  <c r="G24" i="105"/>
  <c r="H24" i="105"/>
  <c r="I24" i="105"/>
  <c r="J24" i="105"/>
  <c r="K24" i="105"/>
  <c r="L24" i="105"/>
  <c r="M24" i="105"/>
  <c r="N24" i="105"/>
  <c r="O24" i="105"/>
  <c r="A25" i="105"/>
  <c r="B25" i="105"/>
  <c r="C25" i="105"/>
  <c r="D25" i="105"/>
  <c r="E25" i="105"/>
  <c r="F25" i="105"/>
  <c r="G25" i="105"/>
  <c r="H25" i="105"/>
  <c r="I25" i="105"/>
  <c r="J25" i="105"/>
  <c r="K25" i="105"/>
  <c r="L25" i="105"/>
  <c r="M25" i="105"/>
  <c r="N25" i="105"/>
  <c r="O25" i="105"/>
  <c r="A26" i="105"/>
  <c r="B26" i="105"/>
  <c r="C26" i="105"/>
  <c r="D26" i="105"/>
  <c r="E26" i="105"/>
  <c r="F26" i="105"/>
  <c r="G26" i="105"/>
  <c r="H26" i="105"/>
  <c r="I26" i="105"/>
  <c r="J26" i="105"/>
  <c r="K26" i="105"/>
  <c r="L26" i="105"/>
  <c r="M26" i="105"/>
  <c r="N26" i="105"/>
  <c r="O26" i="105"/>
  <c r="A27" i="105"/>
  <c r="B27" i="105"/>
  <c r="C27" i="105"/>
  <c r="D27" i="105"/>
  <c r="E27" i="105"/>
  <c r="F27" i="105"/>
  <c r="G27" i="105"/>
  <c r="H27" i="105"/>
  <c r="I27" i="105"/>
  <c r="J27" i="105"/>
  <c r="K27" i="105"/>
  <c r="L27" i="105"/>
  <c r="M27" i="105"/>
  <c r="N27" i="105"/>
  <c r="O27" i="105"/>
  <c r="A28" i="105"/>
  <c r="B28" i="105"/>
  <c r="C28" i="105"/>
  <c r="D28" i="105"/>
  <c r="E28" i="105"/>
  <c r="F28" i="105"/>
  <c r="G28" i="105"/>
  <c r="H28" i="105"/>
  <c r="I28" i="105"/>
  <c r="J28" i="105"/>
  <c r="K28" i="105"/>
  <c r="L28" i="105"/>
  <c r="M28" i="105"/>
  <c r="N28" i="105"/>
  <c r="O28" i="105"/>
  <c r="A29" i="105"/>
  <c r="B29" i="105"/>
  <c r="C29" i="105"/>
  <c r="D29" i="105"/>
  <c r="E29" i="105"/>
  <c r="F29" i="105"/>
  <c r="G29" i="105"/>
  <c r="H29" i="105"/>
  <c r="I29" i="105"/>
  <c r="J29" i="105"/>
  <c r="K29" i="105"/>
  <c r="L29" i="105"/>
  <c r="M29" i="105"/>
  <c r="N29" i="105"/>
  <c r="O29" i="105"/>
  <c r="A30" i="105"/>
  <c r="B30" i="105"/>
  <c r="C30" i="105"/>
  <c r="D30" i="105"/>
  <c r="E30" i="105"/>
  <c r="F30" i="105"/>
  <c r="G30" i="105"/>
  <c r="H30" i="105"/>
  <c r="I30" i="105"/>
  <c r="J30" i="105"/>
  <c r="K30" i="105"/>
  <c r="L30" i="105"/>
  <c r="M30" i="105"/>
  <c r="N30" i="105"/>
  <c r="O30" i="105"/>
  <c r="A31" i="105"/>
  <c r="B31" i="105"/>
  <c r="C31" i="105"/>
  <c r="D31" i="105"/>
  <c r="E31" i="105"/>
  <c r="F31" i="105"/>
  <c r="G31" i="105"/>
  <c r="H31" i="105"/>
  <c r="I31" i="105"/>
  <c r="J31" i="105"/>
  <c r="K31" i="105"/>
  <c r="L31" i="105"/>
  <c r="M31" i="105"/>
  <c r="N31" i="105"/>
  <c r="O31" i="105"/>
  <c r="A32" i="105"/>
  <c r="B32" i="105"/>
  <c r="C32" i="105"/>
  <c r="D32" i="105"/>
  <c r="E32" i="105"/>
  <c r="F32" i="105"/>
  <c r="G32" i="105"/>
  <c r="H32" i="105"/>
  <c r="I32" i="105"/>
  <c r="J32" i="105"/>
  <c r="K32" i="105"/>
  <c r="L32" i="105"/>
  <c r="M32" i="105"/>
  <c r="N32" i="105"/>
  <c r="O32" i="105"/>
  <c r="A33" i="105"/>
  <c r="B33" i="105"/>
  <c r="C33" i="105"/>
  <c r="D33" i="105"/>
  <c r="E33" i="105"/>
  <c r="F33" i="105"/>
  <c r="G33" i="105"/>
  <c r="H33" i="105"/>
  <c r="I33" i="105"/>
  <c r="J33" i="105"/>
  <c r="K33" i="105"/>
  <c r="L33" i="105"/>
  <c r="M33" i="105"/>
  <c r="N33" i="105"/>
  <c r="O33" i="105"/>
  <c r="A34" i="105"/>
  <c r="B34" i="105"/>
  <c r="C34" i="105"/>
  <c r="D34" i="105"/>
  <c r="E34" i="105"/>
  <c r="F34" i="105"/>
  <c r="G34" i="105"/>
  <c r="H34" i="105"/>
  <c r="I34" i="105"/>
  <c r="J34" i="105"/>
  <c r="K34" i="105"/>
  <c r="L34" i="105"/>
  <c r="M34" i="105"/>
  <c r="N34" i="105"/>
  <c r="O34" i="105"/>
  <c r="A35" i="105"/>
  <c r="B35" i="105"/>
  <c r="C35" i="105"/>
  <c r="D35" i="105"/>
  <c r="E35" i="105"/>
  <c r="F35" i="105"/>
  <c r="G35" i="105"/>
  <c r="H35" i="105"/>
  <c r="I35" i="105"/>
  <c r="J35" i="105"/>
  <c r="K35" i="105"/>
  <c r="L35" i="105"/>
  <c r="M35" i="105"/>
  <c r="N35" i="105"/>
  <c r="O35" i="105"/>
  <c r="A36" i="105"/>
  <c r="B36" i="105"/>
  <c r="C36" i="105"/>
  <c r="D36" i="105"/>
  <c r="E36" i="105"/>
  <c r="F36" i="105"/>
  <c r="G36" i="105"/>
  <c r="H36" i="105"/>
  <c r="I36" i="105"/>
  <c r="J36" i="105"/>
  <c r="K36" i="105"/>
  <c r="L36" i="105"/>
  <c r="M36" i="105"/>
  <c r="N36" i="105"/>
  <c r="O36" i="105"/>
  <c r="A37" i="105"/>
  <c r="B37" i="105"/>
  <c r="C37" i="105"/>
  <c r="D37" i="105"/>
  <c r="E37" i="105"/>
  <c r="F37" i="105"/>
  <c r="G37" i="105"/>
  <c r="H37" i="105"/>
  <c r="I37" i="105"/>
  <c r="J37" i="105"/>
  <c r="K37" i="105"/>
  <c r="L37" i="105"/>
  <c r="M37" i="105"/>
  <c r="N37" i="105"/>
  <c r="O37" i="105"/>
  <c r="A38" i="105"/>
  <c r="B38" i="105"/>
  <c r="C38" i="105"/>
  <c r="D38" i="105"/>
  <c r="E38" i="105"/>
  <c r="F38" i="105"/>
  <c r="G38" i="105"/>
  <c r="H38" i="105"/>
  <c r="I38" i="105"/>
  <c r="J38" i="105"/>
  <c r="K38" i="105"/>
  <c r="L38" i="105"/>
  <c r="M38" i="105"/>
  <c r="N38" i="105"/>
  <c r="O38" i="105"/>
  <c r="A39" i="105"/>
  <c r="B39" i="105"/>
  <c r="C39" i="105"/>
  <c r="D39" i="105"/>
  <c r="E39" i="105"/>
  <c r="F39" i="105"/>
  <c r="G39" i="105"/>
  <c r="H39" i="105"/>
  <c r="I39" i="105"/>
  <c r="J39" i="105"/>
  <c r="K39" i="105"/>
  <c r="L39" i="105"/>
  <c r="M39" i="105"/>
  <c r="N39" i="105"/>
  <c r="O39" i="105"/>
  <c r="A40" i="105"/>
  <c r="B40" i="105"/>
  <c r="C40" i="105"/>
  <c r="D40" i="105"/>
  <c r="E40" i="105"/>
  <c r="F40" i="105"/>
  <c r="G40" i="105"/>
  <c r="H40" i="105"/>
  <c r="I40" i="105"/>
  <c r="J40" i="105"/>
  <c r="K40" i="105"/>
  <c r="L40" i="105"/>
  <c r="M40" i="105"/>
  <c r="N40" i="105"/>
  <c r="O40" i="105"/>
  <c r="A41" i="105"/>
  <c r="B41" i="105"/>
  <c r="C41" i="105"/>
  <c r="D41" i="105"/>
  <c r="E41" i="105"/>
  <c r="F41" i="105"/>
  <c r="G41" i="105"/>
  <c r="H41" i="105"/>
  <c r="I41" i="105"/>
  <c r="J41" i="105"/>
  <c r="K41" i="105"/>
  <c r="L41" i="105"/>
  <c r="M41" i="105"/>
  <c r="N41" i="105"/>
  <c r="O41" i="105"/>
  <c r="A42" i="105"/>
  <c r="B42" i="105"/>
  <c r="C42" i="105"/>
  <c r="D42" i="105"/>
  <c r="E42" i="105"/>
  <c r="F42" i="105"/>
  <c r="G42" i="105"/>
  <c r="H42" i="105"/>
  <c r="I42" i="105"/>
  <c r="J42" i="105"/>
  <c r="K42" i="105"/>
  <c r="L42" i="105"/>
  <c r="M42" i="105"/>
  <c r="N42" i="105"/>
  <c r="O42" i="105"/>
  <c r="A43" i="105"/>
  <c r="B43" i="105"/>
  <c r="C43" i="105"/>
  <c r="D43" i="105"/>
  <c r="E43" i="105"/>
  <c r="F43" i="105"/>
  <c r="G43" i="105"/>
  <c r="H43" i="105"/>
  <c r="I43" i="105"/>
  <c r="J43" i="105"/>
  <c r="K43" i="105"/>
  <c r="L43" i="105"/>
  <c r="M43" i="105"/>
  <c r="N43" i="105"/>
  <c r="O43" i="105"/>
  <c r="A44" i="105"/>
  <c r="B44" i="105"/>
  <c r="C44" i="105"/>
  <c r="D44" i="105"/>
  <c r="E44" i="105"/>
  <c r="F44" i="105"/>
  <c r="G44" i="105"/>
  <c r="H44" i="105"/>
  <c r="I44" i="105"/>
  <c r="J44" i="105"/>
  <c r="K44" i="105"/>
  <c r="L44" i="105"/>
  <c r="M44" i="105"/>
  <c r="N44" i="105"/>
  <c r="O44" i="105"/>
  <c r="B2" i="105"/>
  <c r="C2" i="105"/>
  <c r="D2" i="105"/>
  <c r="E2" i="105"/>
  <c r="F2" i="105"/>
  <c r="G2" i="105"/>
  <c r="H2" i="105"/>
  <c r="I2" i="105"/>
  <c r="J2" i="105"/>
  <c r="K2" i="105"/>
  <c r="L2" i="105"/>
  <c r="M2" i="105"/>
  <c r="N2" i="105"/>
  <c r="O2" i="105"/>
  <c r="A2" i="105"/>
  <c r="A51" i="105"/>
  <c r="A52" i="105"/>
  <c r="A53" i="105"/>
  <c r="A54" i="105"/>
  <c r="A55" i="105"/>
  <c r="A56" i="105"/>
  <c r="A57" i="105"/>
  <c r="A58" i="105"/>
  <c r="A59" i="105"/>
  <c r="A60" i="105"/>
  <c r="A61" i="105"/>
  <c r="A62" i="105"/>
  <c r="A63" i="105"/>
  <c r="A64" i="105"/>
  <c r="A65" i="105"/>
  <c r="A66" i="105"/>
  <c r="A67" i="105"/>
  <c r="A68" i="105"/>
  <c r="A69" i="105"/>
  <c r="A70" i="105"/>
  <c r="A71" i="105"/>
  <c r="A72" i="105"/>
  <c r="A73" i="105"/>
  <c r="A74" i="105"/>
  <c r="A75" i="105"/>
  <c r="A76" i="105"/>
  <c r="A77" i="105"/>
  <c r="A78" i="105"/>
  <c r="A79" i="105"/>
  <c r="A80" i="105"/>
  <c r="A81" i="105"/>
  <c r="A82" i="105"/>
  <c r="A83" i="105"/>
  <c r="A84" i="105"/>
  <c r="A85" i="105"/>
  <c r="A86" i="105"/>
  <c r="A87" i="105"/>
  <c r="A88" i="105"/>
  <c r="A89" i="105"/>
  <c r="A90" i="105"/>
  <c r="A91" i="105"/>
  <c r="A92" i="105"/>
  <c r="A93" i="105"/>
  <c r="A94" i="105"/>
  <c r="A95" i="105"/>
  <c r="A96" i="105"/>
  <c r="A97" i="105"/>
  <c r="A98" i="105"/>
  <c r="A99" i="105"/>
  <c r="A100" i="105"/>
  <c r="A101" i="105"/>
  <c r="A102" i="105"/>
  <c r="A103" i="105"/>
  <c r="A104" i="105"/>
  <c r="A105" i="105"/>
  <c r="A106" i="105"/>
  <c r="A107" i="105"/>
  <c r="A108" i="105"/>
  <c r="Q1" i="105"/>
  <c r="R1" i="105"/>
  <c r="S1" i="105"/>
  <c r="T1" i="105"/>
  <c r="U1" i="105"/>
  <c r="V1" i="105"/>
  <c r="W1" i="105"/>
  <c r="X1" i="105"/>
  <c r="Y1" i="105"/>
  <c r="Z1" i="105"/>
  <c r="B1" i="105"/>
  <c r="C1" i="105"/>
  <c r="D1" i="105"/>
  <c r="E1" i="105"/>
  <c r="F1" i="105"/>
  <c r="G1" i="105"/>
  <c r="H1" i="105"/>
  <c r="I1" i="105"/>
  <c r="J1" i="105"/>
  <c r="K1" i="105"/>
  <c r="L1" i="105"/>
  <c r="M1" i="105"/>
  <c r="N1" i="105"/>
  <c r="O1" i="105"/>
  <c r="P1" i="105"/>
  <c r="A1" i="105"/>
  <c r="D67" i="100"/>
  <c r="E67" i="100"/>
  <c r="F67" i="100"/>
  <c r="D68" i="100"/>
  <c r="E68" i="100"/>
  <c r="F68" i="100"/>
  <c r="G68" i="100"/>
  <c r="P29" i="105"/>
  <c r="P22" i="105"/>
  <c r="P46" i="105" l="1"/>
  <c r="P44" i="105"/>
  <c r="P42" i="105"/>
  <c r="P41" i="105"/>
  <c r="P40" i="105"/>
  <c r="P39" i="105"/>
  <c r="P38" i="105"/>
  <c r="P37" i="105"/>
  <c r="P36" i="105"/>
  <c r="P35" i="105"/>
  <c r="P34" i="105"/>
  <c r="P33" i="105"/>
  <c r="P32" i="105"/>
  <c r="P31" i="105"/>
  <c r="P28" i="105"/>
  <c r="P27" i="105"/>
  <c r="P26" i="105"/>
  <c r="P25" i="105"/>
  <c r="P24" i="105"/>
  <c r="P23" i="105"/>
  <c r="P21" i="105"/>
  <c r="P20" i="105"/>
  <c r="P19" i="105"/>
  <c r="P18" i="105"/>
  <c r="P17" i="105"/>
  <c r="P16" i="105"/>
  <c r="P15" i="105"/>
  <c r="P14" i="105"/>
  <c r="P13" i="105"/>
  <c r="P12" i="105"/>
  <c r="P11" i="105"/>
  <c r="P8" i="105"/>
  <c r="P7" i="105"/>
  <c r="P6" i="105"/>
  <c r="P3" i="105"/>
  <c r="P30" i="105" l="1"/>
  <c r="P43" i="105"/>
  <c r="P10" i="105"/>
  <c r="P48" i="105"/>
  <c r="P47" i="105"/>
  <c r="P45" i="105"/>
  <c r="P49" i="105"/>
  <c r="P50" i="105"/>
  <c r="P4" i="105"/>
  <c r="P5" i="105"/>
  <c r="P9" i="105"/>
  <c r="P2" i="105"/>
  <c r="T64" i="91" l="1"/>
  <c r="U64" i="91"/>
  <c r="J7" i="91"/>
  <c r="S7" i="91"/>
  <c r="J12" i="91"/>
  <c r="S12" i="91"/>
  <c r="J13" i="91"/>
  <c r="S13" i="91"/>
  <c r="J14" i="91"/>
  <c r="S14" i="91"/>
  <c r="J15" i="91"/>
  <c r="S15" i="91"/>
  <c r="S64" i="91"/>
  <c r="J17" i="91"/>
  <c r="S17" i="91"/>
  <c r="S18" i="91"/>
  <c r="S19" i="91"/>
  <c r="S20" i="91"/>
  <c r="S21" i="91"/>
  <c r="S22" i="91"/>
  <c r="S25" i="91"/>
  <c r="S30" i="91"/>
  <c r="S31" i="91"/>
  <c r="S32" i="91"/>
  <c r="S33" i="91"/>
  <c r="S35" i="91"/>
  <c r="S36" i="91"/>
  <c r="S38" i="91"/>
  <c r="S39" i="91"/>
  <c r="S40" i="91"/>
  <c r="S41" i="91"/>
  <c r="S42" i="91"/>
  <c r="S43" i="91"/>
  <c r="S46" i="91"/>
  <c r="S50" i="91"/>
  <c r="S51" i="91"/>
  <c r="S52" i="91"/>
  <c r="S53" i="91"/>
  <c r="S54" i="91"/>
  <c r="S55" i="91"/>
  <c r="S127" i="91"/>
  <c r="S126" i="91"/>
  <c r="S125" i="91"/>
  <c r="S124" i="91"/>
  <c r="S123" i="91"/>
  <c r="S122" i="91"/>
  <c r="S121" i="91"/>
  <c r="S120" i="91"/>
  <c r="S119" i="91"/>
  <c r="S118" i="91"/>
  <c r="S117" i="91"/>
  <c r="S116" i="91"/>
  <c r="S115" i="91"/>
  <c r="S114" i="91"/>
  <c r="S113" i="91"/>
  <c r="S112" i="91"/>
  <c r="S111" i="91"/>
  <c r="S110" i="91"/>
  <c r="S109" i="91"/>
  <c r="S108" i="91"/>
  <c r="S107" i="91"/>
  <c r="S106" i="91"/>
  <c r="S105" i="91"/>
  <c r="S104" i="91"/>
  <c r="S103" i="91"/>
  <c r="S102" i="91"/>
  <c r="S101" i="91"/>
  <c r="S100" i="91"/>
  <c r="S99" i="91"/>
  <c r="S98" i="91"/>
  <c r="S97" i="91"/>
  <c r="S96" i="91"/>
  <c r="S95" i="91"/>
  <c r="S94" i="91"/>
  <c r="S93" i="91"/>
  <c r="S92" i="91"/>
  <c r="S91" i="91"/>
  <c r="S90" i="91"/>
  <c r="S89" i="91"/>
  <c r="S88" i="91"/>
  <c r="S87" i="91"/>
  <c r="S86" i="91"/>
  <c r="S85" i="91"/>
  <c r="S84" i="91"/>
  <c r="S83" i="91"/>
  <c r="S82" i="91"/>
  <c r="S81" i="91"/>
  <c r="S80" i="91"/>
  <c r="S79" i="91"/>
  <c r="S78" i="91"/>
  <c r="S77" i="91"/>
  <c r="S76" i="91"/>
  <c r="S75" i="91"/>
  <c r="S74" i="91"/>
  <c r="S73" i="91"/>
  <c r="S72" i="91"/>
  <c r="S71" i="91"/>
  <c r="S70" i="91"/>
  <c r="S69" i="91"/>
  <c r="S68" i="91"/>
  <c r="S67" i="91"/>
  <c r="S66" i="91"/>
  <c r="S65" i="91"/>
  <c r="S63" i="91"/>
  <c r="S62" i="91"/>
  <c r="S61" i="91"/>
  <c r="S60" i="91"/>
  <c r="S59" i="91"/>
  <c r="S58" i="91"/>
  <c r="S57" i="9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Rovro Fabio</author>
  </authors>
  <commentList>
    <comment ref="T48" authorId="0" shapeId="0" xr:uid="{00000000-0006-0000-1300-000001000000}">
      <text>
        <r>
          <rPr>
            <b/>
            <sz val="9"/>
            <color indexed="81"/>
            <rFont val="Tahoma"/>
            <family val="2"/>
          </rPr>
          <t>Rovro Fabio:</t>
        </r>
        <r>
          <rPr>
            <sz val="9"/>
            <color indexed="81"/>
            <rFont val="Tahoma"/>
            <family val="2"/>
          </rPr>
          <t xml:space="preserve">
CONTRIBUTO DE MINIMIS SU INTERESSI PIANO PAGAMENTO FONDO IMPIANTI</t>
        </r>
      </text>
    </comment>
  </commentList>
</comments>
</file>

<file path=xl/sharedStrings.xml><?xml version="1.0" encoding="utf-8"?>
<sst xmlns="http://schemas.openxmlformats.org/spreadsheetml/2006/main" count="1420" uniqueCount="496">
  <si>
    <t>IMPORTO OPERAZIONE</t>
  </si>
  <si>
    <t>RAGIONE/DENOMINAZIONE SOCIALE</t>
  </si>
  <si>
    <t>SEDE LEGALE/INDIRIZZO</t>
  </si>
  <si>
    <t>ATTIVITA' ESERCITATA</t>
  </si>
  <si>
    <t>CODICE ATECO 2007</t>
  </si>
  <si>
    <t>DATA RICHIESTA</t>
  </si>
  <si>
    <t>OGGETTO RICHIESTA</t>
  </si>
  <si>
    <t>CENTRO DI COSTO</t>
  </si>
  <si>
    <t>DATA ISTRUTTORIA</t>
  </si>
  <si>
    <t>ESITO ISTRUTTORIA</t>
  </si>
  <si>
    <t>DATA DELIBERA CDA</t>
  </si>
  <si>
    <t>PARERE CDA</t>
  </si>
  <si>
    <t>DATA CONTRATTO</t>
  </si>
  <si>
    <t>TIPOLOGIA CONTRIBUTO</t>
  </si>
  <si>
    <t>DI CUI DE MINIMIS/AIUTO DI STATO</t>
  </si>
  <si>
    <t>DI CUI INTERESSI</t>
  </si>
  <si>
    <t>CONTRIBUTO EROGATO</t>
  </si>
  <si>
    <t>IMPORTO RATE</t>
  </si>
  <si>
    <t>NUMERO RATE</t>
  </si>
  <si>
    <t>VINCOLI OCCUPAZIONALI</t>
  </si>
  <si>
    <t>VINCOLI DI ALTRA NATURA</t>
  </si>
  <si>
    <t>GP</t>
  </si>
  <si>
    <t>FONDO</t>
  </si>
  <si>
    <t>positivo</t>
  </si>
  <si>
    <t>insediamento locazione ordinaria</t>
  </si>
  <si>
    <t>NORMATIVA DI RIFERIMENTO</t>
  </si>
  <si>
    <t>PERIODO VINCOLO</t>
  </si>
  <si>
    <t>insediamento BIC</t>
  </si>
  <si>
    <t>ampliamento BIC</t>
  </si>
  <si>
    <t>rinnovo BIC</t>
  </si>
  <si>
    <t>rinnovo locazione ordinaria</t>
  </si>
  <si>
    <t>leaseback</t>
  </si>
  <si>
    <t>-</t>
  </si>
  <si>
    <t>non presentata in CDA</t>
  </si>
  <si>
    <t>rinvio al CDA</t>
  </si>
  <si>
    <t>62.01</t>
  </si>
  <si>
    <t>Rovereto Ex Manifattura</t>
  </si>
  <si>
    <t>Piazza Manifattura, 1 – 38068 Rovereto (TN)</t>
  </si>
  <si>
    <t>prestito obbligazionario</t>
  </si>
  <si>
    <t>garanzia fideiussoria</t>
  </si>
  <si>
    <t>VINCOLI 
FINANZIARI</t>
  </si>
  <si>
    <t>DATA SOTTOSCRIZIONE PATTI PARASOCIALI</t>
  </si>
  <si>
    <t>DATA SOTTOSCRIZIONI E VERSAMENTO CAPITALE</t>
  </si>
  <si>
    <t>CODICE FISC.
PARTITA IVA</t>
  </si>
  <si>
    <t>partecipazione</t>
  </si>
  <si>
    <t>PIANO ATTIVITA'</t>
  </si>
  <si>
    <t>IMPEGNI DA PATTI</t>
  </si>
  <si>
    <t>ESITO COMUNIC. ANTIMAFIA</t>
  </si>
  <si>
    <t>DECORRENZA RATE</t>
  </si>
  <si>
    <t>Indirizzi provinciali - Delibera della Giunta Provinciale n. 1165 di data 14/07/2014 e ss.mm.</t>
  </si>
  <si>
    <t>DIMENSIONE IMPRESA</t>
  </si>
  <si>
    <t>PRIORITA'</t>
  </si>
  <si>
    <t>AREA INDUSTRIALE</t>
  </si>
  <si>
    <t>direttiva aree</t>
  </si>
  <si>
    <t>BENEFICIO COMPLESSIVO DETERMINATO</t>
  </si>
  <si>
    <t>gp</t>
  </si>
  <si>
    <t>fondo impianti</t>
  </si>
  <si>
    <t>de minimis</t>
  </si>
  <si>
    <t>BIC Borgo Valsugana</t>
  </si>
  <si>
    <t>27.11</t>
  </si>
  <si>
    <t>Waris S.r.l.</t>
  </si>
  <si>
    <t>Via Sorino 2 – 38083 Condino (TN)</t>
  </si>
  <si>
    <t>produzione e commercio di pannelli ed attrezzature per impianti idraulici, solari, fotovoltaici e di riscaldamento</t>
  </si>
  <si>
    <t>Ex Italpumps</t>
  </si>
  <si>
    <t>01127480224</t>
  </si>
  <si>
    <t>Via dell’Ora del Garda, 21 – 38014 Gardolo (TN)</t>
  </si>
  <si>
    <t xml:space="preserve">produzione e commercializzazione di manufatti in vetro </t>
  </si>
  <si>
    <t>23.12</t>
  </si>
  <si>
    <t>ex Alpe Sys</t>
  </si>
  <si>
    <t>ampliamento locazione</t>
  </si>
  <si>
    <t>Piazza della Manifattura 1, 38068 Rovereto</t>
  </si>
  <si>
    <t>LAP S.r.l.</t>
  </si>
  <si>
    <t>Piazza Manifattura 1  ROVERETO   (TN) 38068</t>
  </si>
  <si>
    <t>28.12</t>
  </si>
  <si>
    <t>Fondo</t>
  </si>
  <si>
    <t>CONTRIBUTO DETERMINATO EX ART. 3 E 4 LP 6/99</t>
  </si>
  <si>
    <t>PERCENTUALE CONTRIBUTO</t>
  </si>
  <si>
    <t>MAGGIORAZIONE</t>
  </si>
  <si>
    <t>Etichette di riga</t>
  </si>
  <si>
    <t>Totale complessivo</t>
  </si>
  <si>
    <t>Coopglas Vetrocemento soc. coop.</t>
  </si>
  <si>
    <t>valutazione per Patrimonio del Trentino</t>
  </si>
  <si>
    <t>Eurocoating S.p.A.</t>
  </si>
  <si>
    <t>02276190812</t>
  </si>
  <si>
    <t>riassetto societario e acquisto impianti funiviari</t>
  </si>
  <si>
    <t>loc Cirè, via Doss della Roda Pergine Valsugana (TN)</t>
  </si>
  <si>
    <t>ricerca e sviluppo nel settore dei rivestimenti biomedicali</t>
  </si>
  <si>
    <t>BIC Pergine</t>
  </si>
  <si>
    <r>
      <t xml:space="preserve">35.11 
</t>
    </r>
    <r>
      <rPr>
        <b/>
        <sz val="11"/>
        <rFont val="Calibri"/>
        <family val="2"/>
      </rPr>
      <t>(non agevolabile)</t>
    </r>
    <r>
      <rPr>
        <sz val="11"/>
        <rFont val="Calibri"/>
        <family val="2"/>
      </rPr>
      <t xml:space="preserve"> </t>
    </r>
  </si>
  <si>
    <t>IMMOBILE/AREA</t>
  </si>
  <si>
    <t>Matos S.r.l.</t>
  </si>
  <si>
    <r>
      <t xml:space="preserve">16/07/2015 e 26/08/2015
</t>
    </r>
    <r>
      <rPr>
        <b/>
        <sz val="11"/>
        <rFont val="Calibri"/>
        <family val="2"/>
      </rPr>
      <t>approvazione antecedente istruttoria</t>
    </r>
  </si>
  <si>
    <r>
      <t xml:space="preserve">29/04/2015
</t>
    </r>
    <r>
      <rPr>
        <b/>
        <sz val="11"/>
        <rFont val="Calibri"/>
        <family val="2"/>
      </rPr>
      <t>approvazione antecedente istruttoria</t>
    </r>
  </si>
  <si>
    <t>Treba Technology S.r.l. (costituenda)</t>
  </si>
  <si>
    <t>Tre&amp;Partners S.p.A.</t>
  </si>
  <si>
    <t>Tre Solar  S.r.l.</t>
  </si>
  <si>
    <t>I.H.P. Composite S.r.l.</t>
  </si>
  <si>
    <t>Margherita S.r.l.</t>
  </si>
  <si>
    <t>03188710713</t>
  </si>
  <si>
    <t>Via Savoia, 82 – 00198 Roma (RM)</t>
  </si>
  <si>
    <t>costruzione e manutenzione di opere civili, industriali e stradali</t>
  </si>
  <si>
    <t>74.90.93</t>
  </si>
  <si>
    <t>usufrutto</t>
  </si>
  <si>
    <t>la ricerca, la produzione, la commercializzazione, la trasformazione, il trasporto e lo stoccaggio di energia elettrica</t>
  </si>
  <si>
    <r>
      <t>35.11
(</t>
    </r>
    <r>
      <rPr>
        <b/>
        <sz val="11"/>
        <rFont val="Calibri"/>
        <family val="2"/>
      </rPr>
      <t>non agevolabile)</t>
    </r>
  </si>
  <si>
    <t>acquisto di partecipazioni in società e/o in enti operanti nel settore della realizzazione di impianti di produzione di energia elettrica</t>
  </si>
  <si>
    <r>
      <t xml:space="preserve">70.1
</t>
    </r>
    <r>
      <rPr>
        <b/>
        <sz val="11"/>
        <rFont val="Calibri"/>
        <family val="2"/>
      </rPr>
      <t>(non agevolabile)</t>
    </r>
  </si>
  <si>
    <t>Via Armentera 8/10 – 38051 Borgo Valsugana (TN)</t>
  </si>
  <si>
    <t>la progettazione, la costruzione, il commercio e l’installazione di semilavorati e finiti in materiali compositi e non</t>
  </si>
  <si>
    <t>29.32.09</t>
  </si>
  <si>
    <t>BIC Borgo</t>
  </si>
  <si>
    <t>New-co promossa da Ariston Thermo S.p.A. e Gayser Group S.r.l. - (NEW OAK S.r.l.)</t>
  </si>
  <si>
    <t>02377750225</t>
  </si>
  <si>
    <t>Via Brennero, 13 - 38068 Rovereto (TN)</t>
  </si>
  <si>
    <t>produzione e commercio di apparecchiature termosanitarie ed elettromeccaniche</t>
  </si>
  <si>
    <t>inattiva</t>
  </si>
  <si>
    <t>Via Brennero 13 - 38068 Rovereto (TN)</t>
  </si>
  <si>
    <t>30/03/2015 - insediamento
25/05/2015 - fondo impianti</t>
  </si>
  <si>
    <t>Oxys Solutions S.r.l.</t>
  </si>
  <si>
    <t>02344090222</t>
  </si>
  <si>
    <t>Via Armentera, 8 – 38051 Borgo Valsugana (TN)</t>
  </si>
  <si>
    <t>progettazione e produzione di prodotti hardware e software</t>
  </si>
  <si>
    <t>Indirizzi provinciali - Delibera della Giunta Provinciale n. 2181 di data 03/12/2015 e ss.mm.</t>
  </si>
  <si>
    <t>02350570228</t>
  </si>
  <si>
    <t>Piazza Achille Leoni, 12 – 38068 Rovereto (TN)</t>
  </si>
  <si>
    <t>servizi di disinfestazione, pulizia ambienti, derattizzazione e sanificazione</t>
  </si>
  <si>
    <t xml:space="preserve">81.29.1 </t>
  </si>
  <si>
    <t>Trambileno - ex Oleificio Costa</t>
  </si>
  <si>
    <t>Indirizzi provinciali - Delibera della Giunta Provinciale n. 1165 di data 14/07/2014 e ss.mm. e delibera n. 2181 di data 03/12/2015</t>
  </si>
  <si>
    <t>Fucine Film Solutions S.r.l.</t>
  </si>
  <si>
    <t>07115710969</t>
  </si>
  <si>
    <t>Via dell’Artigianato 6 – Fucine di Ossana (TN)</t>
  </si>
  <si>
    <t>produzione di fogli e bobine di materie plastiche, pellicole per imballo alimentari</t>
  </si>
  <si>
    <t xml:space="preserve">22.21 </t>
  </si>
  <si>
    <t>Fucine di Ossana</t>
  </si>
  <si>
    <t>21/10/2015
18/12/2015</t>
  </si>
  <si>
    <t>11/11/2015 - 16/12/2015</t>
  </si>
  <si>
    <t>Orsingher S.r.l.</t>
  </si>
  <si>
    <t>00333090223</t>
  </si>
  <si>
    <t>Via Sabbioni, 26 – 38123 TRENTO (Fraz. Povo)</t>
  </si>
  <si>
    <t>falegnameria, costruzione e posa in opera di mobilio, arredamenti e serramenti in genere; restauro ligneo di oggetti, opere d’arte e mobili d’epoca</t>
  </si>
  <si>
    <t xml:space="preserve">16.23 </t>
  </si>
  <si>
    <t>Trento - Open Center</t>
  </si>
  <si>
    <t>BIC Trento</t>
  </si>
  <si>
    <t>tipo scheda</t>
  </si>
  <si>
    <t>TIPO SCHEDA</t>
  </si>
  <si>
    <t>SINGOLA</t>
  </si>
  <si>
    <t>S3-4</t>
  </si>
  <si>
    <t>AI</t>
  </si>
  <si>
    <t>ALTRI INTERVENTI</t>
  </si>
  <si>
    <t>cessione con contributo</t>
  </si>
  <si>
    <t>RIASSETTO SOCIETARIO</t>
  </si>
  <si>
    <t>non costituita</t>
  </si>
  <si>
    <t>rinvio per verifica costituzione società</t>
  </si>
  <si>
    <t>Indirizzi provinciali - Delibera della Giunta Provinciale n. 2181 di data 10/03/12/2015 e ss.mm.</t>
  </si>
  <si>
    <t>ricognizione senza parere</t>
  </si>
  <si>
    <t>na</t>
  </si>
  <si>
    <t>acquisto immobile</t>
  </si>
  <si>
    <t>non agevolabile</t>
  </si>
  <si>
    <t>non stipulato
(sottoscritto protocollo in data 22/12/2015)</t>
  </si>
  <si>
    <t>62 ULA
(da protocollo)</t>
  </si>
  <si>
    <t>2016-2021
(da protocollo)</t>
  </si>
  <si>
    <t>n.d.</t>
  </si>
  <si>
    <t>34 ULA</t>
  </si>
  <si>
    <t>2018-2023</t>
  </si>
  <si>
    <t>50 ULA
(da protocollo)</t>
  </si>
  <si>
    <t>Mediaclinics S.r.l.</t>
  </si>
  <si>
    <t>08688130965</t>
  </si>
  <si>
    <t>Via San Michele del Carso, 37 – 20851 Lissone (MB)</t>
  </si>
  <si>
    <t>sviluppo applicazioni multimediali</t>
  </si>
  <si>
    <t>62,01</t>
  </si>
  <si>
    <t xml:space="preserve">DI CUI DE MINIMIS </t>
  </si>
  <si>
    <t>Valori</t>
  </si>
  <si>
    <t>ricerca, produzione, acquisto, vendita e distribuzione di sistemi di energia in genere</t>
  </si>
  <si>
    <t>costruzione, manutenzione e gestione di impianti fotovoltaici per la produzione di energia elettrica</t>
  </si>
  <si>
    <t>MG Service di Iovine Giuseppe (impresa individuale</t>
  </si>
  <si>
    <t>Rif. Istruttore</t>
  </si>
  <si>
    <t>DE MINIMIS SU INTERESSI</t>
  </si>
  <si>
    <t>SETTORE</t>
  </si>
  <si>
    <t>RS</t>
  </si>
  <si>
    <t>LeNappage S.r.l.</t>
  </si>
  <si>
    <t>CL</t>
  </si>
  <si>
    <t>02255030229</t>
  </si>
  <si>
    <t xml:space="preserve">Corso Trento 34, 38061 ALA (TN) </t>
  </si>
  <si>
    <t>- produzione,  lavorazione e commercio di carta e di prodotti monouso in carta, nonché di materie plastiche e di prodotti monouso in plastica ed articoli per imballaggio</t>
  </si>
  <si>
    <t xml:space="preserve">17.23 </t>
  </si>
  <si>
    <t>Ex-Martinelli Ala</t>
  </si>
  <si>
    <t>nulla osta</t>
  </si>
  <si>
    <t>31 ULA</t>
  </si>
  <si>
    <t>2017-2023</t>
  </si>
  <si>
    <t>EP</t>
  </si>
  <si>
    <t>Movent S.r.l.</t>
  </si>
  <si>
    <t>Leader.it di Brugnara Guido</t>
  </si>
  <si>
    <t>BRGGDU62M29L378L
01434390223</t>
  </si>
  <si>
    <t>Strada della Pozzata n. 41 – 38123 Trento (TN)</t>
  </si>
  <si>
    <t>Produzione di sistemi per il controllo dei processi industriali</t>
  </si>
  <si>
    <t>informatica</t>
  </si>
  <si>
    <t xml:space="preserve">Via Solteri 38 – 38121 Trento </t>
  </si>
  <si>
    <t xml:space="preserve">Prototipazione, fabbricazione, vendita di apparecchiature e sistemi elettronici ed informatici </t>
  </si>
  <si>
    <t>MC</t>
  </si>
  <si>
    <t>02409240229</t>
  </si>
  <si>
    <t>elettronica/informatica</t>
  </si>
  <si>
    <t>26.2</t>
  </si>
  <si>
    <t>FR</t>
  </si>
  <si>
    <t>lavorazione vetro</t>
  </si>
  <si>
    <t>condizionamento</t>
  </si>
  <si>
    <t>Eco Sistemi</t>
  </si>
  <si>
    <t>rinuncia  
prot. 6748 del 08/04/2016</t>
  </si>
  <si>
    <t>progettazione, produzione e  montaggio di impianti galvanici manuali e automatici e impianti meccanici in genere</t>
  </si>
  <si>
    <t>galvanica</t>
  </si>
  <si>
    <t>33.12.1</t>
  </si>
  <si>
    <t>Kirana S.r.l.</t>
  </si>
  <si>
    <t>Phox S.r.l.</t>
  </si>
  <si>
    <t>Muteki S.r.l.</t>
  </si>
  <si>
    <t>Via Armentera, 8/10 – 38051 Borgo Valsugana</t>
  </si>
  <si>
    <t xml:space="preserve">Via Fortunato Zeni, 8 38068 Rovereto (TN) </t>
  </si>
  <si>
    <t>microlavorazione e lavorazioni di precisione</t>
  </si>
  <si>
    <t>25.62</t>
  </si>
  <si>
    <t>Rovereto - Polo Meccatronica</t>
  </si>
  <si>
    <t>Piazza Manifattura n. 1 – 38068 Rovereto (TN)</t>
  </si>
  <si>
    <t>fabbricazione di apparecchiature per illuminazione</t>
  </si>
  <si>
    <t>illuminazione</t>
  </si>
  <si>
    <t>27.40.09</t>
  </si>
  <si>
    <t>IS CLEAN AIR</t>
  </si>
  <si>
    <t>fabbricazione di macchine ed attrezzature perla purificazione dell'aria</t>
  </si>
  <si>
    <t>28.99.99</t>
  </si>
  <si>
    <t>Metacortex S.r.l.</t>
  </si>
  <si>
    <t>Centro Sanitario Trentino S.r.l.</t>
  </si>
  <si>
    <t>Via Degasperi 75 - 38017 Mezzolombardo (TN)</t>
  </si>
  <si>
    <t>sanitario</t>
  </si>
  <si>
    <t>Laboratori radiografici e laboratori di diagnostica per immagini</t>
  </si>
  <si>
    <t>86.90.11</t>
  </si>
  <si>
    <t>Mezzolombardo (NO BIC)</t>
  </si>
  <si>
    <t>Via Dei Campi n. 27 – 38050 Torcegno (TN)</t>
  </si>
  <si>
    <t>sviluppo software</t>
  </si>
  <si>
    <t>Jaam Italia S.r.l.</t>
  </si>
  <si>
    <t xml:space="preserve">EP </t>
  </si>
  <si>
    <t>Tweppy S.r.l.s.</t>
  </si>
  <si>
    <r>
      <t xml:space="preserve">Via Borgaro 3 – 10036 Settimo Torinese (TO)
</t>
    </r>
    <r>
      <rPr>
        <b/>
        <sz val="11"/>
        <rFont val="Calibri"/>
        <family val="2"/>
      </rPr>
      <t>deve spostare sede prima dell'insediamento</t>
    </r>
  </si>
  <si>
    <t>tessile</t>
  </si>
  <si>
    <t>14.19.29</t>
  </si>
  <si>
    <t>Via Sestan 12 - 38121 Trento (TN)</t>
  </si>
  <si>
    <t>consulenza e produzione software</t>
  </si>
  <si>
    <r>
      <t xml:space="preserve">70.22.99
</t>
    </r>
    <r>
      <rPr>
        <b/>
        <sz val="11"/>
        <rFont val="Calibri"/>
        <family val="2"/>
      </rPr>
      <t>non agevolabile da cambiare prima di insediamento</t>
    </r>
  </si>
  <si>
    <t>microlavorazione</t>
  </si>
  <si>
    <t>produzione e vendita abbigliamento sportivo</t>
  </si>
  <si>
    <t>profilo di rischio medio</t>
  </si>
  <si>
    <t>rinuncia  
prot. 3357 del 23/02/2016</t>
  </si>
  <si>
    <t>Metal Working S.r.l.</t>
  </si>
  <si>
    <t>Bahaus S.r.l.</t>
  </si>
  <si>
    <t>02064370220</t>
  </si>
  <si>
    <t>Viale Dante 300 - 38057 Pergine Valsugana (TN)</t>
  </si>
  <si>
    <t>Profilatura mediante formatura o piegatura a freddo</t>
  </si>
  <si>
    <t>manifatturiero</t>
  </si>
  <si>
    <t>24,33,02</t>
  </si>
  <si>
    <t>Via IV Novembre 24 – 37126 Verona (VR)</t>
  </si>
  <si>
    <t xml:space="preserve">fabbricazione di elementi in legno </t>
  </si>
  <si>
    <t>rinuncia</t>
  </si>
  <si>
    <t>6 ULA entro 03/09/2016
+4 ULA entro 26/04/2017
+10ULA entro il 31/08/2018</t>
  </si>
  <si>
    <t>2016-2018</t>
  </si>
  <si>
    <t>Nordhaus S.r.l.</t>
  </si>
  <si>
    <t>non stipulato
al 7/10/2016</t>
  </si>
  <si>
    <t>03/08/2016
(rinuncia contributo)</t>
  </si>
  <si>
    <t>HF Technologies S.r.l.</t>
  </si>
  <si>
    <t>Mecla S.r.l.</t>
  </si>
  <si>
    <t>--</t>
  </si>
  <si>
    <t>Medicaltech S.r.l.</t>
  </si>
  <si>
    <t xml:space="preserve">Novagenit S.r.l. </t>
  </si>
  <si>
    <t>Etrion Italia S.r.l.</t>
  </si>
  <si>
    <t>2703,99</t>
  </si>
  <si>
    <t>Salvadori S.r.l.</t>
  </si>
  <si>
    <t>01078910229</t>
  </si>
  <si>
    <t>Via Zeni 8, 38068 Rovereto (TN)</t>
  </si>
  <si>
    <t>costruzione e commercio di macchine, attrezzature, impianti e relativi accessori per la ricostruzione e riparazione di pneumatici</t>
  </si>
  <si>
    <t>28.2 Fabbricazione di altre macchine di impiego generale</t>
  </si>
  <si>
    <r>
      <t xml:space="preserve">BIC Rovereto
</t>
    </r>
    <r>
      <rPr>
        <b/>
        <sz val="11"/>
        <rFont val="Calibri"/>
        <family val="2"/>
      </rPr>
      <t>modulo 79/1</t>
    </r>
  </si>
  <si>
    <r>
      <t xml:space="preserve">BIC Rovereto
</t>
    </r>
    <r>
      <rPr>
        <b/>
        <sz val="11"/>
        <rFont val="Calibri"/>
        <family val="2"/>
      </rPr>
      <t>modulo 79/2</t>
    </r>
  </si>
  <si>
    <t>17,10 ULA</t>
  </si>
  <si>
    <t>01/01/2017 - 31/12/2019</t>
  </si>
  <si>
    <t>SSTrentino Srl</t>
  </si>
  <si>
    <t>02415960224</t>
  </si>
  <si>
    <t>Corso Bettini, 58 – 38068 Rovereto (TN)</t>
  </si>
  <si>
    <t>servizi per la consulenza, progettazione, studio e sviluppo in campo meccanico, elettrico-elettronico</t>
  </si>
  <si>
    <t>82.99.99 Altri servizi di sostegno alle imprese</t>
  </si>
  <si>
    <t>Iniziative &amp; Sviluppo Società Cooperativa</t>
  </si>
  <si>
    <t>01692480229</t>
  </si>
  <si>
    <t>Frazione Strada, 16 – 38085 Pieve di Bono (TN)</t>
  </si>
  <si>
    <t>servizi di supporto e di assistenza ad enti ed amministrazioni pubbliche e private, in particolare per le aziende del mondo cooperativo</t>
  </si>
  <si>
    <t>82.2 Gestione dei call center</t>
  </si>
  <si>
    <t>ex BIC Pieve di Bono</t>
  </si>
  <si>
    <t>5,28 ULA</t>
  </si>
  <si>
    <t>Cooperativa A.L.P.I. Soc. Coop. Sociale</t>
  </si>
  <si>
    <t>01301360226</t>
  </si>
  <si>
    <t>Via Ragazzi del 99, 13 – 38123 Trento</t>
  </si>
  <si>
    <t>realizzazione di percorsi per l’inserimento lavorativo di persone non in grado, senza adeguato intervento, di integrarsi positivamente nell’ambiente di lavoro</t>
  </si>
  <si>
    <t>88.99 – altre attività di assistenza sociale non residenziale</t>
  </si>
  <si>
    <t xml:space="preserve">Trento via Ragazzi del ’99 </t>
  </si>
  <si>
    <t>Indirizzi provinciali - Delibera della Giunta Provinciale n. 2181 di data 03/12/2015 e ss.mm. - 
Delibera di Giunta provinciale nr. 896/2015</t>
  </si>
  <si>
    <t>24/02/2016 - per stipula protocollo di intesa
08/06/2016 - acquisto immobile e stipula locazione</t>
  </si>
  <si>
    <t>53 ULA</t>
  </si>
  <si>
    <t>01/01/2017 - 31/12/2022</t>
  </si>
  <si>
    <t>Elettronica Agis Srl</t>
  </si>
  <si>
    <t>01725370223</t>
  </si>
  <si>
    <t>Via Fortunato Zeni, 8 38068 Rovereto (TN)</t>
  </si>
  <si>
    <t>sviluppo, produzione, commercializzazione, installazione e manutenzione di prodotti hardware e software di base; commercio all’ingrosso e al dettaglio di attrezzature e macchinari elettronici</t>
  </si>
  <si>
    <t>62.01 – Produzione di software non connesso all’edizione</t>
  </si>
  <si>
    <t xml:space="preserve">Zandonai Albert – Impresa Individuale </t>
  </si>
  <si>
    <t>ZNDLRT70E23Z110N
02163320225</t>
  </si>
  <si>
    <t>Via San Rocco, 18 – 38060 Villa Lagarina (TN)</t>
  </si>
  <si>
    <t>costruzione di macchine di impiego generale</t>
  </si>
  <si>
    <t>28.99.1 Fabbricazione di macchine per la stampa e la legatoria (incluse parti ed accessori)</t>
  </si>
  <si>
    <t>Dr. Schär S.p.A.</t>
  </si>
  <si>
    <t>00605750215</t>
  </si>
  <si>
    <t>Zona di Produzione Winkelau, 9 – 39014 Postal (BZ)</t>
  </si>
  <si>
    <t>produzione, acquisto, vendita di generi alimentari in generale ed in particolare di alimenti biologici, liberi da glutini e dietetici</t>
  </si>
  <si>
    <t xml:space="preserve">10.86 – Produzione di preparati omogeneizzti e di aliemnti dietetici </t>
  </si>
  <si>
    <t>???</t>
  </si>
  <si>
    <t>ex BIC Borgo Valsugana</t>
  </si>
  <si>
    <t>??</t>
  </si>
  <si>
    <t>30/03/2016 - protocollo di intesa
27/04/2016 - accordo e locazione</t>
  </si>
  <si>
    <t>135 ULA nel 2017
150 ULA nei successivi anni
presso gli stabilimenti di Borgo Valsugana</t>
  </si>
  <si>
    <t>01/01/2017 - 30/06/2022</t>
  </si>
  <si>
    <t>Far Nplus S.r.l.</t>
  </si>
  <si>
    <t>01148830316</t>
  </si>
  <si>
    <t>Via Fortunato Zeni, 8 – 38068 Rovereto (TN)</t>
  </si>
  <si>
    <t>ricerca, sperimentazione, produzione, commercio, vendita ed assistenza di prodotti e sistemi elettronici, elettromeccanici e meccanici</t>
  </si>
  <si>
    <t xml:space="preserve">27.40.01 fabbricazione di apparecchiature di illuminazione e segnalazione per mezzi di trasporto </t>
  </si>
  <si>
    <t>14/09/2016 - ratifica protocollo di intesa ed operazione</t>
  </si>
  <si>
    <t>1° contratto fondo impianti 27/09/2016
gli altri sono ancora da stipulare</t>
  </si>
  <si>
    <t>esenzione</t>
  </si>
  <si>
    <t>da completare</t>
  </si>
  <si>
    <t>8,50 ULA</t>
  </si>
  <si>
    <t>01/01/2016 - 31/12/2018</t>
  </si>
  <si>
    <t>Nerobutto</t>
  </si>
  <si>
    <t>BIC Mezzolombardo</t>
  </si>
  <si>
    <t>Grigno (ex Omga)</t>
  </si>
  <si>
    <t>BiC Rovereto</t>
  </si>
  <si>
    <t>riassetto societario e acquisto impianti funiviari e locazione</t>
  </si>
  <si>
    <t>acquisto immobile e locazione ordinaria</t>
  </si>
  <si>
    <t>riassetto societario e acquisto immobile</t>
  </si>
  <si>
    <t xml:space="preserve">di cui DE MINIMIS </t>
  </si>
  <si>
    <t>di cui INTERESSI</t>
  </si>
  <si>
    <t>di cui DE MINIMIS SU INTERESSI</t>
  </si>
  <si>
    <t>acquisto immobile e direttiva aree</t>
  </si>
  <si>
    <t xml:space="preserve">BENEFICIO COMPLESSIVO </t>
  </si>
  <si>
    <t>BENEFICIO COMPLESSIVO</t>
  </si>
  <si>
    <t>DETERMINATO</t>
  </si>
  <si>
    <t>GESTIONE PROPRIA</t>
  </si>
  <si>
    <t>pivot</t>
  </si>
  <si>
    <t>di cui
DE MINIMIS SU INTERESSI</t>
  </si>
  <si>
    <t xml:space="preserve">acquisto beni strumentali e locazione </t>
  </si>
  <si>
    <t>acquisto immobile e rent to buy</t>
  </si>
  <si>
    <t>di cui CONTRIBUTO DETERMINATO EX ART. 3 E 4 LP 6/99</t>
  </si>
  <si>
    <t>di cui CONTRIBUTO DE MINIMIS</t>
  </si>
  <si>
    <t>di cui CONTRIBUTO IN ESENZIONE</t>
  </si>
  <si>
    <t>TOTALE COMPLESSIVO</t>
  </si>
  <si>
    <t>di cui DE MINIMIS</t>
  </si>
  <si>
    <t>ok</t>
  </si>
  <si>
    <t>Somma di BENEFICIO COMPLESSIVO DETERMINATO</t>
  </si>
  <si>
    <t>Somma di di cui DE MINIMIS SU INTERESSI</t>
  </si>
  <si>
    <t xml:space="preserve">di cui DE MINIMIS SU INTERESSI </t>
  </si>
  <si>
    <t>di cui CONTRIBUTO ex ARTT. 3-4 IN ESENZIONE</t>
  </si>
  <si>
    <t>di cui CONTRIBUTO ex ARTT. 3-4 IN DE MINIMIS</t>
  </si>
  <si>
    <t>ampliamento locazione ordinaria</t>
  </si>
  <si>
    <t>piccola impresa</t>
  </si>
  <si>
    <t>ampliamento e rinnovo BIC</t>
  </si>
  <si>
    <t>ESITO COMUNICAZIONE/INFORMATIVA ANTIMAFIA</t>
  </si>
  <si>
    <t>di cui ESENZIONE</t>
  </si>
  <si>
    <t>Somma di di cui CONTRIBUTO DETERMINATO EX ART. 3 E 4 LP 6/99</t>
  </si>
  <si>
    <t>Somma di di cui ESENZIONE</t>
  </si>
  <si>
    <t xml:space="preserve">Somma di di cui DE MINIMIS </t>
  </si>
  <si>
    <t>Somma di di cui INTERESSI</t>
  </si>
  <si>
    <r>
      <t xml:space="preserve">di cui CONTRIBUTO DETERMINATO </t>
    </r>
    <r>
      <rPr>
        <b/>
        <i/>
        <sz val="12"/>
        <color rgb="FF002060"/>
        <rFont val="Times New Roman"/>
        <family val="1"/>
      </rPr>
      <t>EX</t>
    </r>
    <r>
      <rPr>
        <b/>
        <sz val="12"/>
        <color rgb="FF002060"/>
        <rFont val="Times New Roman"/>
        <family val="1"/>
      </rPr>
      <t xml:space="preserve"> ART. 3 E 4 LP 6/99</t>
    </r>
  </si>
  <si>
    <t>C.F. / P.IVA</t>
  </si>
  <si>
    <t>cessione area con applicazione “Direttiva Aree”</t>
  </si>
  <si>
    <t>media impresa</t>
  </si>
  <si>
    <t>grande impresa</t>
  </si>
  <si>
    <t>micro impresa</t>
  </si>
  <si>
    <t>Indirizzi provinciali - D.G.P. nr. 1624 di data 05/10/2021 e ss.mm.</t>
  </si>
  <si>
    <t>CODICE FISC./
PARTITA IVA</t>
  </si>
  <si>
    <t>RNA</t>
  </si>
  <si>
    <t>CHECK RNA</t>
  </si>
  <si>
    <t>SEDE LEGALE/INDIRIZZO (aggiornato all'1/02/2022)</t>
  </si>
  <si>
    <t>di cui Temporary Framework (3.1)</t>
  </si>
  <si>
    <t>riduzione sanzioni vincoli occupazionali</t>
  </si>
  <si>
    <t>singola</t>
  </si>
  <si>
    <t>art. 3-4</t>
  </si>
  <si>
    <t>sanzioni ula</t>
  </si>
  <si>
    <t>check RNA</t>
  </si>
  <si>
    <t>NTC&amp;R S.r.l.</t>
  </si>
  <si>
    <t>02520070224</t>
  </si>
  <si>
    <t>Cartotrentina S.r.l.</t>
  </si>
  <si>
    <t>Indirizzi provinciali - delibera G.P. n. 1624 di data 05/10/2021 e ss.mm.; delibera G.P. n. 1343 di data 18/06/2004; "Criteri e modalità per l'applicazione della L.P. 6/1999" approvati con delibera G.P. n. 1373 di data 24/06/2011; delibera G.P. n. 896 di data 26/05/2015</t>
  </si>
  <si>
    <t>Glass to Power S.p.a.</t>
  </si>
  <si>
    <t>09640920964</t>
  </si>
  <si>
    <t>non richiesta (rinvio alla nota PAT d.d. 05/06/2020 prot.  10235/2020 ed al Codice Antimafia D.Lgs. 159/2011)</t>
  </si>
  <si>
    <t>DI CUI CONTRIBUTO DE MINIMIS</t>
  </si>
  <si>
    <t>DI CUI CONTRIBUTO IN ESENZIONE</t>
  </si>
  <si>
    <t>SEDE LEGALE/INDIRIZZO (aggiornato all'25/01/2023)</t>
  </si>
  <si>
    <t>TOTALE</t>
  </si>
  <si>
    <t>Synapsees S.r.l.</t>
  </si>
  <si>
    <t>Hevò S.r.l.</t>
  </si>
  <si>
    <t>02446470227</t>
  </si>
  <si>
    <t>01968590685</t>
  </si>
  <si>
    <t>SYS Design S.r.l.</t>
  </si>
  <si>
    <t>Aiken S.r.l.</t>
  </si>
  <si>
    <t>Comcor Develepment S.r.l.</t>
  </si>
  <si>
    <t>2Mnet S.r.l.</t>
  </si>
  <si>
    <t>Tyref S.r.l.</t>
  </si>
  <si>
    <t>02292230220</t>
  </si>
  <si>
    <t>02537230225</t>
  </si>
  <si>
    <t>richiesta con prot. 3289/2023</t>
  </si>
  <si>
    <t>02445430222</t>
  </si>
  <si>
    <t>Spreentech Ventures S.r.l.</t>
  </si>
  <si>
    <t>Amigo S.r.l.</t>
  </si>
  <si>
    <t>02669680221</t>
  </si>
  <si>
    <t>12600821008</t>
  </si>
  <si>
    <t>03909280244</t>
  </si>
  <si>
    <t>PEJO PALLET SNC DI DAPRA’ RODOLFO &amp; C</t>
  </si>
  <si>
    <t>01290450228</t>
  </si>
  <si>
    <t>Via dell'Adige Vecchio 1 - 38030 Roverè della Luna (TN)</t>
  </si>
  <si>
    <t>Nplus S.r.l.</t>
  </si>
  <si>
    <t>RailEVO S.r.l.</t>
  </si>
  <si>
    <t>02703850228</t>
  </si>
  <si>
    <t>ZONA ARTIGIANALE 1/B, 38089 STORO (TN)</t>
  </si>
  <si>
    <t>02012810228</t>
  </si>
  <si>
    <t>VIA COGOZZI 11 – 38062 ARCO (TN)</t>
  </si>
  <si>
    <t>Upsens S.r.l.</t>
  </si>
  <si>
    <t>02423080221</t>
  </si>
  <si>
    <t>Aiaqua S.r.l.</t>
  </si>
  <si>
    <t>03128060211</t>
  </si>
  <si>
    <t>Ebquadro S.r.l.</t>
  </si>
  <si>
    <t>02610260222</t>
  </si>
  <si>
    <t>11 ULA</t>
  </si>
  <si>
    <t>2025-2029</t>
  </si>
  <si>
    <t>vincolo di realizzazione e messa in attività dello stabile entro 18 mesi dal rogito (13/10/2024)
vincolo di destinazione urbanistica (durata ventennale)
vincolo di inalienabilità (durata ventennale)</t>
  </si>
  <si>
    <t>Ivolution S.r.l.</t>
  </si>
  <si>
    <t>Rk S.r.l.</t>
  </si>
  <si>
    <t>Res Inergia S.r.l.</t>
  </si>
  <si>
    <t>Lu&amp;Mi Detergenti S.r.l.</t>
  </si>
  <si>
    <t>Mobygis S.r.l.</t>
  </si>
  <si>
    <t>02344230228</t>
  </si>
  <si>
    <t xml:space="preserve">Reggla Alessandra </t>
  </si>
  <si>
    <t>RGGLSN66S62G645R</t>
  </si>
  <si>
    <t>02348070224</t>
  </si>
  <si>
    <t>ampliamento BIC e rinnovo BIC</t>
  </si>
  <si>
    <t>02258170220</t>
  </si>
  <si>
    <t>02232540225</t>
  </si>
  <si>
    <t>richiesta con prot. 6758/2023</t>
  </si>
  <si>
    <t>T.I.E. Impianti S.r.l.</t>
  </si>
  <si>
    <t>02774510966</t>
  </si>
  <si>
    <t>02308440227</t>
  </si>
  <si>
    <t>Media System Lab S.r.l.</t>
  </si>
  <si>
    <t>Nuove iniziative/riconversioni (2.d.bis)</t>
  </si>
  <si>
    <t xml:space="preserve">Punto 2) Validità economico/sociale
Punto 4) qualità e innovazione - Stabilizzazione dei rapporti di lavoro </t>
  </si>
  <si>
    <t>18,13 ULA (senza MOF)</t>
  </si>
  <si>
    <t xml:space="preserve">Richiesta di informazioni antimafia presentata in data 20/03/2023 (prot. 6163) </t>
  </si>
  <si>
    <t xml:space="preserve">490 Studio S.r.l. </t>
  </si>
  <si>
    <t>Pozza 1865 S.r.l.</t>
  </si>
  <si>
    <t>02459810228</t>
  </si>
  <si>
    <t>02311670224</t>
  </si>
  <si>
    <t>10794581008</t>
  </si>
  <si>
    <t>04984850968</t>
  </si>
  <si>
    <t>09288410963</t>
  </si>
  <si>
    <t>2023-2027</t>
  </si>
  <si>
    <t>Bonfiglioli Riduttori S.p.A.</t>
  </si>
  <si>
    <t>02691910224</t>
  </si>
  <si>
    <t>PIAZZA MANIFATTURA 1 – 38068 ROVERETO (TN)</t>
  </si>
  <si>
    <t>VIA FLAMINIA 48 - 00196 ROMA (RM)</t>
  </si>
  <si>
    <t>VIA VIENNA, 8 - 38121 TRENTO (TN)</t>
  </si>
  <si>
    <t>VIA VOLTA 13/A - 39100 BOLZANO (BZ)</t>
  </si>
  <si>
    <t>VIA ZENI 8 – 38068 ROVERETO (TN)</t>
  </si>
  <si>
    <t>PIAZZA MANIFATTURA, 1 – 38068 ROVERETO (TN)</t>
  </si>
  <si>
    <t>VIA PINETA, N. 4 – 38068 ROVERETO (TN)</t>
  </si>
  <si>
    <t>VIA VISCONTI DI MODRONE 31 – 20846 MACHERIO (MB)</t>
  </si>
  <si>
    <t>VIA CAV. CLEMENTINO BONFIGLIOLI - 40012 CALDERARA DI RENO (BO)</t>
  </si>
  <si>
    <t>VIA PINETA, N. 8 – 38068 ROVERETO (TN)</t>
  </si>
  <si>
    <t>VIA SOLTERI, 38 – 38121 TRENTO (TN)</t>
  </si>
  <si>
    <t>FRAZIONE SANT’ANNA 12 – 38060 VALLARSA (TN)</t>
  </si>
  <si>
    <t xml:space="preserve"> VIA IV NOVEMBRE 70 - MEZZOLOMBARDO (TN)</t>
  </si>
  <si>
    <t xml:space="preserve"> ZONA INDUSTRIALE 6/E - 38055 GRIGNO (TN)</t>
  </si>
  <si>
    <t>TMC Italia S.p.a.</t>
  </si>
  <si>
    <t xml:space="preserve"> VIA GUARDINI, 24 - TRENTO (TN)</t>
  </si>
  <si>
    <t xml:space="preserve">VIA DELLA RUPE 29 - 38017 MEZZOLOMBARDO   (TN) </t>
  </si>
  <si>
    <t xml:space="preserve"> VIA ZENI 8 - 38068 ROVERETO   (TN)</t>
  </si>
  <si>
    <t>VIA DI SIMONE, 13 - 65125 PESCARA (PE)</t>
  </si>
  <si>
    <t>VIA GIACOMO ALBERIONE, 27 - 38123 TRENTO (TN)</t>
  </si>
  <si>
    <t xml:space="preserve"> VIALE DANTE, 300 - 38057 PERGINE VALSUGANA (TN)</t>
  </si>
  <si>
    <t>VIA FORTUNATO ZENI, 8 - 38068 ROVERETO (TN)</t>
  </si>
  <si>
    <t xml:space="preserve">VIA DEL GARDA, 6 - 38068 ROVERETO (TN) </t>
  </si>
  <si>
    <t xml:space="preserve"> VIA FORTUNATO ZENI, 8 - 38068 ROVERETO (TN) </t>
  </si>
  <si>
    <t xml:space="preserve"> VIA MANZONI 7 - 38068 ROVERETO (TN)</t>
  </si>
  <si>
    <t>VIA SANTA SOFIA 12 - 20122 MILANO (MI)</t>
  </si>
  <si>
    <t xml:space="preserve">SEDE LEGALE/INDIRIZZO </t>
  </si>
  <si>
    <t>#RIF!</t>
  </si>
  <si>
    <t xml:space="preserve">DATA CONTRATTO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</si>
</sst>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&quot;€&quot;\ #,##0.00"/>
    <numFmt numFmtId="166" formatCode="#,##0.00\ &quot;€&quot;"/>
    <numFmt numFmtId="167" formatCode="_-* #,##0.00\ _€_-;\-* #,##0.00\ _€_-;_-* &quot;-&quot;??\ _€_-;_-@_-"/>
    <numFmt numFmtId="168" formatCode="0.0000"/>
  </numFmts>
  <fonts count="60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10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30"/>
      <name val="Calibri"/>
      <family val="2"/>
    </font>
    <font>
      <b/>
      <sz val="11"/>
      <color rgb="FF0070C0"/>
      <name val="Calibri"/>
      <family val="2"/>
    </font>
    <font>
      <b/>
      <sz val="11"/>
      <color rgb="FFC00000"/>
      <name val="Calibri"/>
      <family val="2"/>
    </font>
    <font>
      <b/>
      <sz val="11"/>
      <color theme="8" tint="-0.249977111117893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i/>
      <sz val="11"/>
      <color rgb="FFC00000"/>
      <name val="Calibri"/>
      <family val="2"/>
    </font>
    <font>
      <sz val="11"/>
      <color rgb="FFC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color rgb="FFC00000"/>
      <name val="Times New Roman"/>
      <family val="1"/>
    </font>
    <font>
      <sz val="1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rgb="FF0070C0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2"/>
      <color rgb="FF002060"/>
      <name val="Times New Roman"/>
      <family val="1"/>
    </font>
    <font>
      <b/>
      <i/>
      <sz val="12"/>
      <color rgb="FF002060"/>
      <name val="Times New Roman"/>
      <family val="1"/>
    </font>
    <font>
      <sz val="12"/>
      <color rgb="FF002060"/>
      <name val="Times New Roman"/>
      <family val="1"/>
    </font>
    <font>
      <sz val="25"/>
      <name val="Times New Roman"/>
      <family val="1"/>
    </font>
    <font>
      <sz val="9"/>
      <color rgb="FF333333"/>
      <name val="Helvetica"/>
      <family val="2"/>
    </font>
    <font>
      <sz val="9"/>
      <color rgb="FF333333"/>
      <name val="Calibri"/>
      <family val="2"/>
      <scheme val="minor"/>
    </font>
    <font>
      <sz val="11"/>
      <name val="Times New Roman"/>
      <family val="1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hair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theme="0"/>
      </left>
      <right/>
      <top/>
      <bottom style="hair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1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7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64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7" fillId="0" borderId="2" applyNumberFormat="0" applyFill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3" fillId="0" borderId="0"/>
    <xf numFmtId="0" fontId="19" fillId="0" borderId="0" pivotButton="1"/>
    <xf numFmtId="0" fontId="3" fillId="23" borderId="7" applyNumberFormat="0" applyFont="0" applyAlignment="0" applyProtection="0"/>
    <xf numFmtId="0" fontId="4" fillId="23" borderId="7" applyNumberFormat="0" applyFont="0" applyAlignment="0" applyProtection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0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20" borderId="53" applyNumberFormat="0" applyAlignment="0" applyProtection="0"/>
    <xf numFmtId="0" fontId="6" fillId="20" borderId="53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23" borderId="54" applyNumberFormat="0" applyFont="0" applyAlignment="0" applyProtection="0"/>
    <xf numFmtId="0" fontId="1" fillId="23" borderId="54" applyNumberFormat="0" applyFont="0" applyAlignment="0" applyProtection="0"/>
    <xf numFmtId="0" fontId="16" fillId="0" borderId="55" applyNumberFormat="0" applyFill="0" applyAlignment="0" applyProtection="0"/>
    <xf numFmtId="0" fontId="16" fillId="0" borderId="55" applyNumberFormat="0" applyFill="0" applyAlignment="0" applyProtection="0"/>
    <xf numFmtId="16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95">
    <xf numFmtId="0" fontId="0" fillId="0" borderId="0" xfId="0"/>
    <xf numFmtId="0" fontId="22" fillId="0" borderId="0" xfId="0" applyFont="1" applyAlignment="1">
      <alignment horizontal="justify" vertical="center" wrapText="1"/>
    </xf>
    <xf numFmtId="14" fontId="22" fillId="0" borderId="9" xfId="68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14" fontId="22" fillId="0" borderId="9" xfId="0" applyNumberFormat="1" applyFont="1" applyBorder="1" applyAlignment="1">
      <alignment horizontal="center" vertical="center" wrapText="1"/>
    </xf>
    <xf numFmtId="0" fontId="21" fillId="0" borderId="11" xfId="68" applyFont="1" applyBorder="1" applyAlignment="1">
      <alignment horizontal="center" vertical="center" wrapText="1"/>
    </xf>
    <xf numFmtId="0" fontId="20" fillId="0" borderId="9" xfId="68" applyFont="1" applyBorder="1" applyAlignment="1">
      <alignment horizontal="justify" vertical="center" wrapText="1"/>
    </xf>
    <xf numFmtId="49" fontId="20" fillId="0" borderId="9" xfId="68" applyNumberFormat="1" applyFont="1" applyBorder="1" applyAlignment="1">
      <alignment horizontal="center" vertical="center" wrapText="1"/>
    </xf>
    <xf numFmtId="0" fontId="20" fillId="0" borderId="9" xfId="68" applyFont="1" applyBorder="1" applyAlignment="1">
      <alignment horizontal="center" vertical="center" wrapText="1"/>
    </xf>
    <xf numFmtId="43" fontId="20" fillId="0" borderId="9" xfId="63" applyFont="1" applyBorder="1" applyAlignment="1">
      <alignment horizontal="center" vertical="center" wrapText="1"/>
    </xf>
    <xf numFmtId="14" fontId="20" fillId="0" borderId="9" xfId="68" applyNumberFormat="1" applyFont="1" applyBorder="1" applyAlignment="1">
      <alignment horizontal="center" vertical="center" wrapText="1"/>
    </xf>
    <xf numFmtId="164" fontId="20" fillId="0" borderId="9" xfId="55" applyFont="1" applyBorder="1" applyAlignment="1">
      <alignment horizontal="center" vertical="center" wrapText="1"/>
    </xf>
    <xf numFmtId="14" fontId="20" fillId="0" borderId="9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9" xfId="68" applyFont="1" applyBorder="1" applyAlignment="1">
      <alignment horizontal="center" vertical="center" wrapText="1"/>
    </xf>
    <xf numFmtId="0" fontId="20" fillId="24" borderId="9" xfId="68" applyFont="1" applyFill="1" applyBorder="1" applyAlignment="1">
      <alignment horizontal="center" vertical="center" wrapText="1"/>
    </xf>
    <xf numFmtId="0" fontId="20" fillId="24" borderId="9" xfId="0" applyFont="1" applyFill="1" applyBorder="1" applyAlignment="1">
      <alignment horizontal="center" vertical="center" wrapText="1"/>
    </xf>
    <xf numFmtId="164" fontId="20" fillId="26" borderId="9" xfId="55" applyFont="1" applyFill="1" applyBorder="1" applyAlignment="1">
      <alignment horizontal="center" vertical="center" wrapText="1"/>
    </xf>
    <xf numFmtId="164" fontId="22" fillId="26" borderId="9" xfId="55" applyFont="1" applyFill="1" applyBorder="1" applyAlignment="1">
      <alignment horizontal="justify" vertical="center" wrapText="1"/>
    </xf>
    <xf numFmtId="0" fontId="20" fillId="0" borderId="14" xfId="68" applyFont="1" applyBorder="1" applyAlignment="1">
      <alignment horizontal="justify" vertical="center" wrapText="1"/>
    </xf>
    <xf numFmtId="0" fontId="20" fillId="24" borderId="9" xfId="68" applyFont="1" applyFill="1" applyBorder="1" applyAlignment="1">
      <alignment horizontal="justify" vertical="center" wrapText="1"/>
    </xf>
    <xf numFmtId="0" fontId="23" fillId="24" borderId="9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165" fontId="20" fillId="0" borderId="9" xfId="63" applyNumberFormat="1" applyFont="1" applyBorder="1" applyAlignment="1">
      <alignment horizontal="right" vertical="center" wrapText="1"/>
    </xf>
    <xf numFmtId="165" fontId="20" fillId="0" borderId="9" xfId="55" applyNumberFormat="1" applyFont="1" applyBorder="1" applyAlignment="1">
      <alignment horizontal="center" vertical="center" wrapText="1"/>
    </xf>
    <xf numFmtId="165" fontId="22" fillId="0" borderId="9" xfId="63" applyNumberFormat="1" applyFont="1" applyBorder="1" applyAlignment="1">
      <alignment horizontal="right" vertical="center" wrapText="1"/>
    </xf>
    <xf numFmtId="164" fontId="25" fillId="0" borderId="9" xfId="55" applyFont="1" applyBorder="1" applyAlignment="1">
      <alignment horizontal="center" vertical="center" wrapText="1"/>
    </xf>
    <xf numFmtId="14" fontId="24" fillId="0" borderId="9" xfId="0" applyNumberFormat="1" applyFont="1" applyBorder="1" applyAlignment="1">
      <alignment horizontal="center" vertical="center" wrapText="1"/>
    </xf>
    <xf numFmtId="0" fontId="20" fillId="24" borderId="9" xfId="55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2" fillId="24" borderId="9" xfId="0" applyFont="1" applyFill="1" applyBorder="1" applyAlignment="1">
      <alignment horizontal="center" vertical="center" wrapText="1"/>
    </xf>
    <xf numFmtId="0" fontId="21" fillId="0" borderId="16" xfId="68" applyFont="1" applyBorder="1" applyAlignment="1">
      <alignment horizontal="center" vertical="center" wrapText="1"/>
    </xf>
    <xf numFmtId="0" fontId="22" fillId="0" borderId="14" xfId="68" applyFont="1" applyBorder="1" applyAlignment="1">
      <alignment horizontal="justify" vertical="center" wrapText="1"/>
    </xf>
    <xf numFmtId="0" fontId="22" fillId="0" borderId="14" xfId="0" applyFont="1" applyBorder="1" applyAlignment="1">
      <alignment horizontal="justify" vertical="center" wrapText="1"/>
    </xf>
    <xf numFmtId="0" fontId="22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3" fontId="22" fillId="0" borderId="14" xfId="63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center" vertical="center" wrapText="1"/>
    </xf>
    <xf numFmtId="49" fontId="22" fillId="0" borderId="9" xfId="0" applyNumberFormat="1" applyFont="1" applyBorder="1" applyAlignment="1">
      <alignment horizontal="center" vertical="center" wrapText="1"/>
    </xf>
    <xf numFmtId="0" fontId="28" fillId="29" borderId="9" xfId="0" applyFont="1" applyFill="1" applyBorder="1" applyAlignment="1">
      <alignment horizontal="center" vertical="center" wrapText="1"/>
    </xf>
    <xf numFmtId="165" fontId="28" fillId="29" borderId="9" xfId="63" applyNumberFormat="1" applyFont="1" applyFill="1" applyBorder="1" applyAlignment="1">
      <alignment horizontal="right" vertical="center" wrapText="1"/>
    </xf>
    <xf numFmtId="0" fontId="28" fillId="29" borderId="9" xfId="68" applyFont="1" applyFill="1" applyBorder="1" applyAlignment="1">
      <alignment horizontal="center" vertical="center" wrapText="1"/>
    </xf>
    <xf numFmtId="0" fontId="28" fillId="29" borderId="9" xfId="68" applyFont="1" applyFill="1" applyBorder="1" applyAlignment="1">
      <alignment horizontal="justify" vertical="center" wrapText="1"/>
    </xf>
    <xf numFmtId="165" fontId="28" fillId="29" borderId="9" xfId="0" applyNumberFormat="1" applyFont="1" applyFill="1" applyBorder="1" applyAlignment="1">
      <alignment horizontal="right" vertical="center" wrapText="1"/>
    </xf>
    <xf numFmtId="165" fontId="28" fillId="29" borderId="9" xfId="55" applyNumberFormat="1" applyFont="1" applyFill="1" applyBorder="1" applyAlignment="1">
      <alignment horizontal="center" vertical="center" wrapText="1"/>
    </xf>
    <xf numFmtId="14" fontId="28" fillId="29" borderId="9" xfId="68" applyNumberFormat="1" applyFont="1" applyFill="1" applyBorder="1" applyAlignment="1">
      <alignment horizontal="center" vertical="center" wrapText="1"/>
    </xf>
    <xf numFmtId="165" fontId="28" fillId="29" borderId="13" xfId="0" applyNumberFormat="1" applyFont="1" applyFill="1" applyBorder="1" applyAlignment="1">
      <alignment horizontal="right" vertical="center" wrapText="1"/>
    </xf>
    <xf numFmtId="165" fontId="28" fillId="29" borderId="9" xfId="55" applyNumberFormat="1" applyFont="1" applyFill="1" applyBorder="1" applyAlignment="1">
      <alignment horizontal="right" vertical="center" wrapText="1"/>
    </xf>
    <xf numFmtId="9" fontId="28" fillId="29" borderId="9" xfId="71" applyFont="1" applyFill="1" applyBorder="1" applyAlignment="1">
      <alignment horizontal="center" vertical="center" wrapText="1"/>
    </xf>
    <xf numFmtId="165" fontId="28" fillId="29" borderId="9" xfId="0" applyNumberFormat="1" applyFont="1" applyFill="1" applyBorder="1" applyAlignment="1">
      <alignment horizontal="center" vertical="center" wrapText="1"/>
    </xf>
    <xf numFmtId="165" fontId="28" fillId="29" borderId="9" xfId="0" quotePrefix="1" applyNumberFormat="1" applyFont="1" applyFill="1" applyBorder="1" applyAlignment="1">
      <alignment horizontal="center" vertical="center" wrapText="1"/>
    </xf>
    <xf numFmtId="43" fontId="28" fillId="29" borderId="9" xfId="63" applyFont="1" applyFill="1" applyBorder="1" applyAlignment="1">
      <alignment horizontal="justify" vertical="center" wrapText="1"/>
    </xf>
    <xf numFmtId="164" fontId="28" fillId="29" borderId="9" xfId="55" applyFont="1" applyFill="1" applyBorder="1" applyAlignment="1">
      <alignment horizontal="center" vertical="center" wrapText="1"/>
    </xf>
    <xf numFmtId="0" fontId="28" fillId="24" borderId="14" xfId="0" applyFont="1" applyFill="1" applyBorder="1" applyAlignment="1">
      <alignment horizontal="center" vertical="center" wrapText="1"/>
    </xf>
    <xf numFmtId="0" fontId="21" fillId="28" borderId="17" xfId="68" applyFont="1" applyFill="1" applyBorder="1" applyAlignment="1">
      <alignment horizontal="center" vertical="center" wrapText="1"/>
    </xf>
    <xf numFmtId="0" fontId="27" fillId="29" borderId="17" xfId="68" applyFont="1" applyFill="1" applyBorder="1" applyAlignment="1">
      <alignment horizontal="center" vertical="center" wrapText="1"/>
    </xf>
    <xf numFmtId="0" fontId="27" fillId="29" borderId="18" xfId="68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8" fillId="29" borderId="20" xfId="0" applyFont="1" applyFill="1" applyBorder="1" applyAlignment="1">
      <alignment horizontal="center" vertical="center" wrapText="1"/>
    </xf>
    <xf numFmtId="0" fontId="28" fillId="29" borderId="20" xfId="0" applyFont="1" applyFill="1" applyBorder="1" applyAlignment="1">
      <alignment horizontal="justify" vertical="center" wrapText="1"/>
    </xf>
    <xf numFmtId="0" fontId="28" fillId="29" borderId="21" xfId="0" applyFont="1" applyFill="1" applyBorder="1" applyAlignment="1">
      <alignment horizontal="justify" vertical="center" wrapText="1"/>
    </xf>
    <xf numFmtId="0" fontId="21" fillId="28" borderId="22" xfId="68" applyFont="1" applyFill="1" applyBorder="1" applyAlignment="1">
      <alignment horizontal="center" vertical="center" wrapText="1"/>
    </xf>
    <xf numFmtId="49" fontId="21" fillId="28" borderId="17" xfId="68" applyNumberFormat="1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8" fillId="29" borderId="9" xfId="0" applyFont="1" applyFill="1" applyBorder="1" applyAlignment="1">
      <alignment horizontal="justify" vertical="center" wrapText="1"/>
    </xf>
    <xf numFmtId="0" fontId="28" fillId="29" borderId="13" xfId="0" applyFont="1" applyFill="1" applyBorder="1" applyAlignment="1">
      <alignment horizontal="justify" vertical="center" wrapText="1"/>
    </xf>
    <xf numFmtId="165" fontId="27" fillId="29" borderId="9" xfId="0" applyNumberFormat="1" applyFont="1" applyFill="1" applyBorder="1" applyAlignment="1">
      <alignment horizontal="right" vertical="center" wrapText="1"/>
    </xf>
    <xf numFmtId="165" fontId="27" fillId="29" borderId="13" xfId="0" applyNumberFormat="1" applyFont="1" applyFill="1" applyBorder="1" applyAlignment="1">
      <alignment horizontal="right" vertical="center" wrapText="1"/>
    </xf>
    <xf numFmtId="0" fontId="20" fillId="0" borderId="20" xfId="68" applyFont="1" applyBorder="1" applyAlignment="1">
      <alignment horizontal="justify" vertical="center" wrapText="1"/>
    </xf>
    <xf numFmtId="49" fontId="20" fillId="0" borderId="20" xfId="68" applyNumberFormat="1" applyFont="1" applyBorder="1" applyAlignment="1">
      <alignment horizontal="center" vertical="center" wrapText="1"/>
    </xf>
    <xf numFmtId="0" fontId="20" fillId="0" borderId="20" xfId="68" applyFont="1" applyBorder="1" applyAlignment="1">
      <alignment horizontal="center" vertical="center" wrapText="1"/>
    </xf>
    <xf numFmtId="43" fontId="20" fillId="0" borderId="20" xfId="63" applyFont="1" applyBorder="1" applyAlignment="1">
      <alignment horizontal="center" vertical="center" wrapText="1"/>
    </xf>
    <xf numFmtId="14" fontId="20" fillId="0" borderId="20" xfId="68" applyNumberFormat="1" applyFont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14" fontId="20" fillId="0" borderId="20" xfId="0" applyNumberFormat="1" applyFont="1" applyBorder="1" applyAlignment="1">
      <alignment horizontal="center" vertical="center" wrapText="1"/>
    </xf>
    <xf numFmtId="165" fontId="20" fillId="0" borderId="20" xfId="63" applyNumberFormat="1" applyFont="1" applyBorder="1" applyAlignment="1">
      <alignment horizontal="right" vertical="center" wrapText="1"/>
    </xf>
    <xf numFmtId="164" fontId="20" fillId="0" borderId="20" xfId="55" applyFont="1" applyBorder="1" applyAlignment="1">
      <alignment horizontal="center" vertical="center" wrapText="1"/>
    </xf>
    <xf numFmtId="43" fontId="22" fillId="0" borderId="23" xfId="63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justify" vertical="center" wrapText="1"/>
    </xf>
    <xf numFmtId="49" fontId="22" fillId="0" borderId="24" xfId="0" applyNumberFormat="1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43" fontId="22" fillId="0" borderId="24" xfId="63" applyFont="1" applyBorder="1" applyAlignment="1">
      <alignment horizontal="center" vertical="center" wrapText="1"/>
    </xf>
    <xf numFmtId="0" fontId="28" fillId="24" borderId="24" xfId="0" applyFont="1" applyFill="1" applyBorder="1" applyAlignment="1">
      <alignment horizontal="center" vertical="center" wrapText="1"/>
    </xf>
    <xf numFmtId="164" fontId="25" fillId="0" borderId="25" xfId="55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justify" vertical="center" wrapText="1"/>
    </xf>
    <xf numFmtId="49" fontId="22" fillId="0" borderId="26" xfId="0" applyNumberFormat="1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43" fontId="22" fillId="0" borderId="26" xfId="63" applyFont="1" applyBorder="1" applyAlignment="1">
      <alignment horizontal="center" vertical="center" wrapText="1"/>
    </xf>
    <xf numFmtId="0" fontId="28" fillId="24" borderId="26" xfId="0" applyFont="1" applyFill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justify" vertical="center" wrapText="1"/>
    </xf>
    <xf numFmtId="0" fontId="22" fillId="0" borderId="28" xfId="0" applyFont="1" applyBorder="1" applyAlignment="1">
      <alignment horizontal="center" vertical="center" wrapText="1"/>
    </xf>
    <xf numFmtId="0" fontId="21" fillId="30" borderId="17" xfId="68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49" fontId="30" fillId="0" borderId="9" xfId="0" applyNumberFormat="1" applyFont="1" applyBorder="1" applyAlignment="1">
      <alignment horizontal="center" vertical="center" wrapText="1"/>
    </xf>
    <xf numFmtId="0" fontId="30" fillId="0" borderId="9" xfId="68" applyFont="1" applyBorder="1" applyAlignment="1">
      <alignment horizontal="justify" vertical="center" wrapText="1"/>
    </xf>
    <xf numFmtId="0" fontId="30" fillId="0" borderId="9" xfId="0" applyFont="1" applyBorder="1" applyAlignment="1">
      <alignment horizontal="justify" vertical="center" wrapText="1"/>
    </xf>
    <xf numFmtId="43" fontId="20" fillId="0" borderId="9" xfId="63" quotePrefix="1" applyFont="1" applyBorder="1" applyAlignment="1">
      <alignment horizontal="center" vertical="center" wrapText="1"/>
    </xf>
    <xf numFmtId="14" fontId="23" fillId="0" borderId="9" xfId="0" applyNumberFormat="1" applyFont="1" applyBorder="1" applyAlignment="1">
      <alignment horizontal="center" vertical="center" wrapText="1"/>
    </xf>
    <xf numFmtId="49" fontId="20" fillId="0" borderId="9" xfId="68" quotePrefix="1" applyNumberFormat="1" applyFont="1" applyBorder="1" applyAlignment="1">
      <alignment horizontal="center" vertical="center" wrapText="1"/>
    </xf>
    <xf numFmtId="14" fontId="23" fillId="24" borderId="9" xfId="0" applyNumberFormat="1" applyFont="1" applyFill="1" applyBorder="1" applyAlignment="1">
      <alignment horizontal="center" vertical="center" wrapText="1"/>
    </xf>
    <xf numFmtId="14" fontId="20" fillId="31" borderId="9" xfId="0" applyNumberFormat="1" applyFont="1" applyFill="1" applyBorder="1" applyAlignment="1">
      <alignment horizontal="center" vertical="center" wrapText="1"/>
    </xf>
    <xf numFmtId="0" fontId="20" fillId="31" borderId="9" xfId="0" applyFont="1" applyFill="1" applyBorder="1" applyAlignment="1">
      <alignment horizontal="center" vertical="center" wrapText="1"/>
    </xf>
    <xf numFmtId="0" fontId="20" fillId="31" borderId="9" xfId="68" applyFont="1" applyFill="1" applyBorder="1" applyAlignment="1">
      <alignment horizontal="center" vertical="center" wrapText="1"/>
    </xf>
    <xf numFmtId="49" fontId="20" fillId="31" borderId="9" xfId="68" applyNumberFormat="1" applyFont="1" applyFill="1" applyBorder="1" applyAlignment="1">
      <alignment horizontal="center" vertical="center" wrapText="1"/>
    </xf>
    <xf numFmtId="14" fontId="23" fillId="0" borderId="20" xfId="0" applyNumberFormat="1" applyFont="1" applyBorder="1" applyAlignment="1">
      <alignment horizontal="center" vertical="center" wrapText="1"/>
    </xf>
    <xf numFmtId="49" fontId="20" fillId="0" borderId="30" xfId="68" applyNumberFormat="1" applyFont="1" applyBorder="1" applyAlignment="1">
      <alignment horizontal="center" vertical="center" wrapText="1"/>
    </xf>
    <xf numFmtId="0" fontId="20" fillId="0" borderId="30" xfId="68" applyFont="1" applyBorder="1" applyAlignment="1">
      <alignment horizontal="center" vertical="center" wrapText="1"/>
    </xf>
    <xf numFmtId="43" fontId="20" fillId="0" borderId="30" xfId="63" applyFont="1" applyBorder="1" applyAlignment="1">
      <alignment horizontal="center" vertical="center" wrapText="1"/>
    </xf>
    <xf numFmtId="14" fontId="20" fillId="0" borderId="30" xfId="68" applyNumberFormat="1" applyFont="1" applyBorder="1" applyAlignment="1">
      <alignment horizontal="center" vertical="center" wrapText="1"/>
    </xf>
    <xf numFmtId="0" fontId="20" fillId="24" borderId="30" xfId="0" applyFont="1" applyFill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164" fontId="20" fillId="0" borderId="30" xfId="55" applyFont="1" applyBorder="1" applyAlignment="1">
      <alignment horizontal="center" vertical="center" wrapText="1"/>
    </xf>
    <xf numFmtId="0" fontId="28" fillId="29" borderId="30" xfId="0" applyFont="1" applyFill="1" applyBorder="1" applyAlignment="1">
      <alignment horizontal="justify" vertical="center" wrapText="1"/>
    </xf>
    <xf numFmtId="0" fontId="28" fillId="29" borderId="30" xfId="0" applyFont="1" applyFill="1" applyBorder="1" applyAlignment="1">
      <alignment horizontal="center" vertical="center" wrapText="1"/>
    </xf>
    <xf numFmtId="0" fontId="28" fillId="29" borderId="31" xfId="0" applyFont="1" applyFill="1" applyBorder="1" applyAlignment="1">
      <alignment horizontal="justify" vertical="center" wrapText="1"/>
    </xf>
    <xf numFmtId="0" fontId="22" fillId="0" borderId="23" xfId="0" applyFont="1" applyBorder="1" applyAlignment="1">
      <alignment horizontal="justify" vertical="center" wrapText="1"/>
    </xf>
    <xf numFmtId="49" fontId="22" fillId="0" borderId="23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8" fillId="24" borderId="23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justify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3" fontId="22" fillId="0" borderId="10" xfId="63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center" wrapText="1"/>
    </xf>
    <xf numFmtId="0" fontId="21" fillId="0" borderId="33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justify" vertical="center" wrapText="1"/>
    </xf>
    <xf numFmtId="49" fontId="22" fillId="0" borderId="33" xfId="0" applyNumberFormat="1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43" fontId="22" fillId="0" borderId="33" xfId="63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33" xfId="68" applyFont="1" applyBorder="1" applyAlignment="1">
      <alignment horizontal="center" vertical="center" wrapText="1"/>
    </xf>
    <xf numFmtId="0" fontId="22" fillId="0" borderId="33" xfId="0" applyFont="1" applyBorder="1" applyAlignment="1">
      <alignment horizontal="justify" vertical="center" wrapText="1"/>
    </xf>
    <xf numFmtId="0" fontId="20" fillId="0" borderId="32" xfId="68" applyFont="1" applyBorder="1" applyAlignment="1">
      <alignment horizontal="center" vertical="center" wrapText="1"/>
    </xf>
    <xf numFmtId="165" fontId="20" fillId="0" borderId="30" xfId="63" applyNumberFormat="1" applyFont="1" applyBorder="1" applyAlignment="1">
      <alignment horizontal="right" vertical="center" wrapText="1"/>
    </xf>
    <xf numFmtId="0" fontId="20" fillId="0" borderId="14" xfId="0" applyFont="1" applyBorder="1" applyAlignment="1">
      <alignment horizontal="justify" vertical="center" wrapText="1"/>
    </xf>
    <xf numFmtId="49" fontId="20" fillId="0" borderId="10" xfId="68" applyNumberFormat="1" applyFont="1" applyBorder="1" applyAlignment="1">
      <alignment horizontal="center" vertical="center" wrapText="1"/>
    </xf>
    <xf numFmtId="0" fontId="20" fillId="0" borderId="10" xfId="68" applyFont="1" applyBorder="1" applyAlignment="1">
      <alignment horizontal="center" vertical="center" wrapText="1"/>
    </xf>
    <xf numFmtId="43" fontId="20" fillId="0" borderId="10" xfId="63" applyFont="1" applyBorder="1" applyAlignment="1">
      <alignment horizontal="center" vertical="center" wrapText="1"/>
    </xf>
    <xf numFmtId="14" fontId="20" fillId="31" borderId="10" xfId="68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30" borderId="10" xfId="0" applyFont="1" applyFill="1" applyBorder="1" applyAlignment="1">
      <alignment horizontal="center" vertical="center" wrapText="1"/>
    </xf>
    <xf numFmtId="0" fontId="20" fillId="31" borderId="10" xfId="0" applyFont="1" applyFill="1" applyBorder="1" applyAlignment="1">
      <alignment horizontal="center" vertical="center" wrapText="1"/>
    </xf>
    <xf numFmtId="14" fontId="20" fillId="0" borderId="10" xfId="0" applyNumberFormat="1" applyFont="1" applyBorder="1" applyAlignment="1">
      <alignment horizontal="center" vertical="center" wrapText="1"/>
    </xf>
    <xf numFmtId="14" fontId="23" fillId="24" borderId="10" xfId="0" applyNumberFormat="1" applyFont="1" applyFill="1" applyBorder="1" applyAlignment="1">
      <alignment horizontal="center" vertical="center" wrapText="1"/>
    </xf>
    <xf numFmtId="165" fontId="20" fillId="0" borderId="10" xfId="63" applyNumberFormat="1" applyFont="1" applyBorder="1" applyAlignment="1">
      <alignment horizontal="right" vertical="center" wrapText="1"/>
    </xf>
    <xf numFmtId="164" fontId="20" fillId="0" borderId="10" xfId="55" applyFont="1" applyBorder="1" applyAlignment="1">
      <alignment horizontal="center" vertical="center" wrapText="1"/>
    </xf>
    <xf numFmtId="164" fontId="28" fillId="29" borderId="20" xfId="85" applyFont="1" applyFill="1" applyBorder="1" applyAlignment="1">
      <alignment horizontal="justify" vertical="center" wrapText="1"/>
    </xf>
    <xf numFmtId="9" fontId="28" fillId="29" borderId="20" xfId="0" applyNumberFormat="1" applyFont="1" applyFill="1" applyBorder="1" applyAlignment="1">
      <alignment horizontal="center" vertical="center" wrapText="1"/>
    </xf>
    <xf numFmtId="0" fontId="32" fillId="31" borderId="20" xfId="0" applyFont="1" applyFill="1" applyBorder="1" applyAlignment="1">
      <alignment horizontal="justify" vertical="center" wrapText="1"/>
    </xf>
    <xf numFmtId="0" fontId="20" fillId="0" borderId="10" xfId="68" applyFont="1" applyBorder="1" applyAlignment="1">
      <alignment horizontal="justify" vertical="center" wrapText="1"/>
    </xf>
    <xf numFmtId="49" fontId="20" fillId="31" borderId="10" xfId="68" applyNumberFormat="1" applyFont="1" applyFill="1" applyBorder="1" applyAlignment="1">
      <alignment horizontal="center" vertical="center" wrapText="1"/>
    </xf>
    <xf numFmtId="0" fontId="20" fillId="31" borderId="10" xfId="68" applyFont="1" applyFill="1" applyBorder="1" applyAlignment="1">
      <alignment horizontal="center" vertical="center" wrapText="1"/>
    </xf>
    <xf numFmtId="43" fontId="20" fillId="31" borderId="10" xfId="63" applyFont="1" applyFill="1" applyBorder="1" applyAlignment="1">
      <alignment horizontal="center" vertical="center" wrapText="1"/>
    </xf>
    <xf numFmtId="14" fontId="20" fillId="31" borderId="10" xfId="0" applyNumberFormat="1" applyFont="1" applyFill="1" applyBorder="1" applyAlignment="1">
      <alignment horizontal="center" vertical="center" wrapText="1"/>
    </xf>
    <xf numFmtId="164" fontId="20" fillId="31" borderId="10" xfId="55" applyFont="1" applyFill="1" applyBorder="1" applyAlignment="1">
      <alignment horizontal="center" vertical="center" wrapText="1"/>
    </xf>
    <xf numFmtId="164" fontId="20" fillId="31" borderId="20" xfId="55" applyFont="1" applyFill="1" applyBorder="1" applyAlignment="1">
      <alignment horizontal="center" vertical="center" wrapText="1"/>
    </xf>
    <xf numFmtId="0" fontId="32" fillId="0" borderId="20" xfId="0" applyFont="1" applyBorder="1" applyAlignment="1">
      <alignment horizontal="justify" vertical="center" wrapText="1"/>
    </xf>
    <xf numFmtId="165" fontId="22" fillId="0" borderId="33" xfId="0" applyNumberFormat="1" applyFont="1" applyBorder="1" applyAlignment="1">
      <alignment horizontal="right" vertical="center" wrapText="1"/>
    </xf>
    <xf numFmtId="165" fontId="22" fillId="0" borderId="10" xfId="0" applyNumberFormat="1" applyFont="1" applyBorder="1" applyAlignment="1">
      <alignment horizontal="right" vertical="center" wrapText="1"/>
    </xf>
    <xf numFmtId="165" fontId="21" fillId="28" borderId="17" xfId="68" applyNumberFormat="1" applyFont="1" applyFill="1" applyBorder="1" applyAlignment="1">
      <alignment horizontal="center" vertical="center" wrapText="1"/>
    </xf>
    <xf numFmtId="165" fontId="22" fillId="0" borderId="24" xfId="0" applyNumberFormat="1" applyFont="1" applyBorder="1" applyAlignment="1">
      <alignment horizontal="right" vertical="center" wrapText="1"/>
    </xf>
    <xf numFmtId="165" fontId="22" fillId="0" borderId="26" xfId="0" applyNumberFormat="1" applyFont="1" applyBorder="1" applyAlignment="1">
      <alignment horizontal="right" vertical="center" wrapText="1"/>
    </xf>
    <xf numFmtId="165" fontId="22" fillId="0" borderId="14" xfId="0" applyNumberFormat="1" applyFont="1" applyBorder="1" applyAlignment="1">
      <alignment horizontal="right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0" fillId="25" borderId="10" xfId="68" applyFont="1" applyFill="1" applyBorder="1" applyAlignment="1">
      <alignment horizontal="justify" vertical="center" wrapText="1"/>
    </xf>
    <xf numFmtId="49" fontId="20" fillId="25" borderId="10" xfId="68" applyNumberFormat="1" applyFont="1" applyFill="1" applyBorder="1" applyAlignment="1">
      <alignment horizontal="center" vertical="center" wrapText="1"/>
    </xf>
    <xf numFmtId="0" fontId="20" fillId="25" borderId="10" xfId="68" applyFont="1" applyFill="1" applyBorder="1" applyAlignment="1">
      <alignment horizontal="center" vertical="center" wrapText="1"/>
    </xf>
    <xf numFmtId="43" fontId="20" fillId="25" borderId="10" xfId="63" applyFont="1" applyFill="1" applyBorder="1" applyAlignment="1">
      <alignment horizontal="center" vertical="center" wrapText="1"/>
    </xf>
    <xf numFmtId="14" fontId="20" fillId="25" borderId="10" xfId="68" applyNumberFormat="1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 wrapText="1"/>
    </xf>
    <xf numFmtId="14" fontId="20" fillId="25" borderId="10" xfId="0" applyNumberFormat="1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165" fontId="28" fillId="25" borderId="9" xfId="63" applyNumberFormat="1" applyFont="1" applyFill="1" applyBorder="1" applyAlignment="1">
      <alignment horizontal="right" vertical="center" wrapText="1"/>
    </xf>
    <xf numFmtId="165" fontId="20" fillId="25" borderId="10" xfId="63" applyNumberFormat="1" applyFont="1" applyFill="1" applyBorder="1" applyAlignment="1">
      <alignment horizontal="right" vertical="center" wrapText="1"/>
    </xf>
    <xf numFmtId="0" fontId="21" fillId="25" borderId="23" xfId="0" applyFont="1" applyFill="1" applyBorder="1" applyAlignment="1">
      <alignment horizontal="center" vertical="center" wrapText="1"/>
    </xf>
    <xf numFmtId="0" fontId="22" fillId="25" borderId="23" xfId="0" applyFont="1" applyFill="1" applyBorder="1" applyAlignment="1">
      <alignment horizontal="justify" vertical="center" wrapText="1"/>
    </xf>
    <xf numFmtId="49" fontId="22" fillId="25" borderId="23" xfId="0" applyNumberFormat="1" applyFont="1" applyFill="1" applyBorder="1" applyAlignment="1">
      <alignment horizontal="center" vertical="center" wrapText="1"/>
    </xf>
    <xf numFmtId="0" fontId="22" fillId="25" borderId="23" xfId="0" applyFont="1" applyFill="1" applyBorder="1" applyAlignment="1">
      <alignment horizontal="center" vertical="center" wrapText="1"/>
    </xf>
    <xf numFmtId="43" fontId="22" fillId="25" borderId="23" xfId="63" applyFont="1" applyFill="1" applyBorder="1" applyAlignment="1">
      <alignment horizontal="center" vertical="center" wrapText="1"/>
    </xf>
    <xf numFmtId="0" fontId="28" fillId="25" borderId="23" xfId="0" applyFont="1" applyFill="1" applyBorder="1" applyAlignment="1">
      <alignment horizontal="center" vertical="center" wrapText="1"/>
    </xf>
    <xf numFmtId="165" fontId="22" fillId="25" borderId="23" xfId="0" applyNumberFormat="1" applyFont="1" applyFill="1" applyBorder="1" applyAlignment="1">
      <alignment horizontal="right" vertical="center" wrapText="1"/>
    </xf>
    <xf numFmtId="0" fontId="21" fillId="27" borderId="23" xfId="0" applyFont="1" applyFill="1" applyBorder="1" applyAlignment="1">
      <alignment horizontal="center" vertical="center" wrapText="1"/>
    </xf>
    <xf numFmtId="0" fontId="20" fillId="27" borderId="23" xfId="0" applyFont="1" applyFill="1" applyBorder="1" applyAlignment="1">
      <alignment horizontal="justify" vertical="center" wrapText="1"/>
    </xf>
    <xf numFmtId="0" fontId="20" fillId="27" borderId="23" xfId="0" applyFont="1" applyFill="1" applyBorder="1" applyAlignment="1">
      <alignment horizontal="center" vertical="center" wrapText="1"/>
    </xf>
    <xf numFmtId="165" fontId="20" fillId="27" borderId="23" xfId="0" applyNumberFormat="1" applyFont="1" applyFill="1" applyBorder="1" applyAlignment="1">
      <alignment horizontal="right" vertical="center" wrapText="1"/>
    </xf>
    <xf numFmtId="0" fontId="20" fillId="0" borderId="34" xfId="0" applyFont="1" applyBorder="1" applyAlignment="1">
      <alignment horizontal="justify" vertical="center" wrapText="1"/>
    </xf>
    <xf numFmtId="0" fontId="20" fillId="24" borderId="34" xfId="0" applyFont="1" applyFill="1" applyBorder="1" applyAlignment="1">
      <alignment horizontal="justify" vertical="center" wrapText="1"/>
    </xf>
    <xf numFmtId="0" fontId="28" fillId="24" borderId="34" xfId="0" applyFont="1" applyFill="1" applyBorder="1" applyAlignment="1">
      <alignment horizontal="justify" vertical="center" wrapText="1"/>
    </xf>
    <xf numFmtId="0" fontId="36" fillId="0" borderId="0" xfId="0" applyFont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wrapText="1"/>
    </xf>
    <xf numFmtId="14" fontId="35" fillId="0" borderId="0" xfId="0" applyNumberFormat="1" applyFont="1" applyAlignment="1">
      <alignment horizontal="center" vertical="center" wrapText="1"/>
    </xf>
    <xf numFmtId="14" fontId="36" fillId="0" borderId="0" xfId="0" applyNumberFormat="1" applyFont="1" applyAlignment="1">
      <alignment horizontal="center" vertical="center" wrapText="1"/>
    </xf>
    <xf numFmtId="14" fontId="36" fillId="0" borderId="0" xfId="0" applyNumberFormat="1" applyFont="1" applyAlignment="1">
      <alignment horizontal="center" wrapText="1"/>
    </xf>
    <xf numFmtId="165" fontId="28" fillId="31" borderId="9" xfId="63" applyNumberFormat="1" applyFont="1" applyFill="1" applyBorder="1" applyAlignment="1">
      <alignment horizontal="right" vertical="center" wrapText="1"/>
    </xf>
    <xf numFmtId="14" fontId="20" fillId="31" borderId="20" xfId="0" applyNumberFormat="1" applyFont="1" applyFill="1" applyBorder="1" applyAlignment="1">
      <alignment horizontal="center" vertical="center" wrapText="1"/>
    </xf>
    <xf numFmtId="0" fontId="37" fillId="24" borderId="34" xfId="68" applyFont="1" applyFill="1" applyBorder="1" applyAlignment="1">
      <alignment horizontal="center" vertical="center" wrapText="1"/>
    </xf>
    <xf numFmtId="0" fontId="38" fillId="24" borderId="34" xfId="0" applyFont="1" applyFill="1" applyBorder="1" applyAlignment="1">
      <alignment horizontal="justify" vertical="center" wrapText="1"/>
    </xf>
    <xf numFmtId="0" fontId="38" fillId="24" borderId="34" xfId="0" applyFont="1" applyFill="1" applyBorder="1" applyAlignment="1">
      <alignment horizontal="center" vertical="center" wrapText="1"/>
    </xf>
    <xf numFmtId="165" fontId="38" fillId="24" borderId="34" xfId="0" applyNumberFormat="1" applyFont="1" applyFill="1" applyBorder="1" applyAlignment="1">
      <alignment horizontal="right" vertical="center" wrapText="1"/>
    </xf>
    <xf numFmtId="0" fontId="39" fillId="24" borderId="34" xfId="0" applyFont="1" applyFill="1" applyBorder="1" applyAlignment="1">
      <alignment horizontal="center" vertical="center" wrapText="1"/>
    </xf>
    <xf numFmtId="0" fontId="20" fillId="31" borderId="9" xfId="68" applyFont="1" applyFill="1" applyBorder="1" applyAlignment="1">
      <alignment horizontal="justify" vertical="center" wrapText="1"/>
    </xf>
    <xf numFmtId="0" fontId="20" fillId="31" borderId="30" xfId="0" applyFont="1" applyFill="1" applyBorder="1" applyAlignment="1">
      <alignment horizontal="center" vertical="center" wrapText="1"/>
    </xf>
    <xf numFmtId="0" fontId="20" fillId="31" borderId="20" xfId="68" applyFont="1" applyFill="1" applyBorder="1" applyAlignment="1">
      <alignment horizontal="justify" vertical="center" wrapText="1"/>
    </xf>
    <xf numFmtId="0" fontId="21" fillId="31" borderId="11" xfId="68" applyFont="1" applyFill="1" applyBorder="1" applyAlignment="1">
      <alignment horizontal="center" vertical="center" wrapText="1"/>
    </xf>
    <xf numFmtId="43" fontId="20" fillId="31" borderId="9" xfId="63" applyFont="1" applyFill="1" applyBorder="1" applyAlignment="1">
      <alignment horizontal="center" vertical="center" wrapText="1"/>
    </xf>
    <xf numFmtId="14" fontId="22" fillId="31" borderId="9" xfId="68" applyNumberFormat="1" applyFont="1" applyFill="1" applyBorder="1" applyAlignment="1">
      <alignment horizontal="center" vertical="center" wrapText="1"/>
    </xf>
    <xf numFmtId="0" fontId="22" fillId="31" borderId="9" xfId="0" applyFont="1" applyFill="1" applyBorder="1" applyAlignment="1">
      <alignment horizontal="center" vertical="center" wrapText="1"/>
    </xf>
    <xf numFmtId="14" fontId="22" fillId="31" borderId="9" xfId="0" applyNumberFormat="1" applyFont="1" applyFill="1" applyBorder="1" applyAlignment="1">
      <alignment horizontal="center" vertical="center" wrapText="1"/>
    </xf>
    <xf numFmtId="14" fontId="24" fillId="31" borderId="9" xfId="0" applyNumberFormat="1" applyFont="1" applyFill="1" applyBorder="1" applyAlignment="1">
      <alignment horizontal="center" vertical="center" wrapText="1"/>
    </xf>
    <xf numFmtId="165" fontId="20" fillId="31" borderId="20" xfId="63" applyNumberFormat="1" applyFont="1" applyFill="1" applyBorder="1" applyAlignment="1">
      <alignment horizontal="right" vertical="center" wrapText="1"/>
    </xf>
    <xf numFmtId="14" fontId="20" fillId="31" borderId="9" xfId="68" applyNumberFormat="1" applyFont="1" applyFill="1" applyBorder="1" applyAlignment="1">
      <alignment horizontal="center" vertical="center" wrapText="1"/>
    </xf>
    <xf numFmtId="0" fontId="23" fillId="31" borderId="9" xfId="0" applyFont="1" applyFill="1" applyBorder="1" applyAlignment="1">
      <alignment horizontal="center" vertical="center" wrapText="1"/>
    </xf>
    <xf numFmtId="0" fontId="20" fillId="31" borderId="14" xfId="68" applyFont="1" applyFill="1" applyBorder="1" applyAlignment="1">
      <alignment horizontal="justify" vertical="center" wrapText="1"/>
    </xf>
    <xf numFmtId="0" fontId="22" fillId="31" borderId="14" xfId="68" applyFont="1" applyFill="1" applyBorder="1" applyAlignment="1">
      <alignment horizontal="justify" vertical="center" wrapText="1"/>
    </xf>
    <xf numFmtId="164" fontId="20" fillId="31" borderId="9" xfId="55" applyFont="1" applyFill="1" applyBorder="1" applyAlignment="1">
      <alignment horizontal="center" vertical="center" wrapText="1"/>
    </xf>
    <xf numFmtId="0" fontId="26" fillId="31" borderId="9" xfId="0" applyFont="1" applyFill="1" applyBorder="1" applyAlignment="1">
      <alignment horizontal="center" vertical="center" wrapText="1"/>
    </xf>
    <xf numFmtId="0" fontId="24" fillId="31" borderId="9" xfId="0" applyFont="1" applyFill="1" applyBorder="1" applyAlignment="1">
      <alignment horizontal="center" vertical="center" wrapText="1"/>
    </xf>
    <xf numFmtId="0" fontId="21" fillId="31" borderId="12" xfId="0" applyFont="1" applyFill="1" applyBorder="1" applyAlignment="1">
      <alignment horizontal="center" vertical="center" wrapText="1"/>
    </xf>
    <xf numFmtId="49" fontId="20" fillId="31" borderId="9" xfId="68" quotePrefix="1" applyNumberFormat="1" applyFont="1" applyFill="1" applyBorder="1" applyAlignment="1">
      <alignment horizontal="center" vertical="center" wrapText="1"/>
    </xf>
    <xf numFmtId="0" fontId="22" fillId="31" borderId="14" xfId="0" applyFont="1" applyFill="1" applyBorder="1" applyAlignment="1">
      <alignment horizontal="justify" vertical="center" wrapText="1"/>
    </xf>
    <xf numFmtId="0" fontId="21" fillId="31" borderId="29" xfId="0" applyFont="1" applyFill="1" applyBorder="1" applyAlignment="1">
      <alignment horizontal="center" vertical="center" wrapText="1"/>
    </xf>
    <xf numFmtId="0" fontId="20" fillId="31" borderId="30" xfId="68" applyFont="1" applyFill="1" applyBorder="1" applyAlignment="1">
      <alignment horizontal="justify" vertical="center" wrapText="1"/>
    </xf>
    <xf numFmtId="49" fontId="20" fillId="31" borderId="30" xfId="68" applyNumberFormat="1" applyFont="1" applyFill="1" applyBorder="1" applyAlignment="1">
      <alignment horizontal="center" vertical="center" wrapText="1"/>
    </xf>
    <xf numFmtId="0" fontId="20" fillId="31" borderId="30" xfId="68" applyFont="1" applyFill="1" applyBorder="1" applyAlignment="1">
      <alignment horizontal="center" vertical="center" wrapText="1"/>
    </xf>
    <xf numFmtId="43" fontId="20" fillId="31" borderId="30" xfId="63" applyFont="1" applyFill="1" applyBorder="1" applyAlignment="1">
      <alignment horizontal="center" vertical="center" wrapText="1"/>
    </xf>
    <xf numFmtId="14" fontId="20" fillId="31" borderId="30" xfId="68" applyNumberFormat="1" applyFont="1" applyFill="1" applyBorder="1" applyAlignment="1">
      <alignment horizontal="center" vertical="center" wrapText="1"/>
    </xf>
    <xf numFmtId="14" fontId="20" fillId="31" borderId="30" xfId="0" applyNumberFormat="1" applyFont="1" applyFill="1" applyBorder="1" applyAlignment="1">
      <alignment horizontal="center" vertical="center" wrapText="1"/>
    </xf>
    <xf numFmtId="165" fontId="20" fillId="31" borderId="30" xfId="63" applyNumberFormat="1" applyFont="1" applyFill="1" applyBorder="1" applyAlignment="1">
      <alignment horizontal="right" vertical="center" wrapText="1"/>
    </xf>
    <xf numFmtId="0" fontId="21" fillId="31" borderId="10" xfId="0" applyFont="1" applyFill="1" applyBorder="1" applyAlignment="1">
      <alignment horizontal="center" vertical="center" wrapText="1"/>
    </xf>
    <xf numFmtId="0" fontId="20" fillId="31" borderId="10" xfId="0" applyFont="1" applyFill="1" applyBorder="1" applyAlignment="1">
      <alignment horizontal="justify" vertical="center" wrapText="1"/>
    </xf>
    <xf numFmtId="49" fontId="22" fillId="31" borderId="10" xfId="0" applyNumberFormat="1" applyFont="1" applyFill="1" applyBorder="1" applyAlignment="1">
      <alignment horizontal="center" vertical="center" wrapText="1"/>
    </xf>
    <xf numFmtId="0" fontId="22" fillId="31" borderId="10" xfId="0" applyFont="1" applyFill="1" applyBorder="1" applyAlignment="1">
      <alignment horizontal="center" vertical="center" wrapText="1"/>
    </xf>
    <xf numFmtId="43" fontId="22" fillId="31" borderId="10" xfId="63" applyFont="1" applyFill="1" applyBorder="1" applyAlignment="1">
      <alignment horizontal="center" vertical="center" wrapText="1"/>
    </xf>
    <xf numFmtId="0" fontId="28" fillId="31" borderId="10" xfId="0" applyFont="1" applyFill="1" applyBorder="1" applyAlignment="1">
      <alignment horizontal="center" vertical="center" wrapText="1"/>
    </xf>
    <xf numFmtId="0" fontId="22" fillId="31" borderId="24" xfId="0" applyFont="1" applyFill="1" applyBorder="1" applyAlignment="1">
      <alignment horizontal="justify" vertical="center" wrapText="1"/>
    </xf>
    <xf numFmtId="0" fontId="21" fillId="31" borderId="19" xfId="0" applyFont="1" applyFill="1" applyBorder="1" applyAlignment="1">
      <alignment horizontal="center" vertical="center" wrapText="1"/>
    </xf>
    <xf numFmtId="49" fontId="20" fillId="31" borderId="20" xfId="68" applyNumberFormat="1" applyFont="1" applyFill="1" applyBorder="1" applyAlignment="1">
      <alignment horizontal="center" vertical="center" wrapText="1"/>
    </xf>
    <xf numFmtId="0" fontId="20" fillId="31" borderId="20" xfId="68" applyFont="1" applyFill="1" applyBorder="1" applyAlignment="1">
      <alignment horizontal="center" vertical="center" wrapText="1"/>
    </xf>
    <xf numFmtId="43" fontId="20" fillId="31" borderId="20" xfId="63" applyFont="1" applyFill="1" applyBorder="1" applyAlignment="1">
      <alignment horizontal="center" vertical="center" wrapText="1"/>
    </xf>
    <xf numFmtId="14" fontId="20" fillId="31" borderId="20" xfId="68" applyNumberFormat="1" applyFont="1" applyFill="1" applyBorder="1" applyAlignment="1">
      <alignment horizontal="center" vertical="center" wrapText="1"/>
    </xf>
    <xf numFmtId="0" fontId="20" fillId="31" borderId="20" xfId="0" applyFont="1" applyFill="1" applyBorder="1" applyAlignment="1">
      <alignment horizontal="center" vertical="center" wrapText="1"/>
    </xf>
    <xf numFmtId="0" fontId="20" fillId="31" borderId="14" xfId="0" applyFont="1" applyFill="1" applyBorder="1" applyAlignment="1">
      <alignment horizontal="justify" vertical="center" wrapText="1"/>
    </xf>
    <xf numFmtId="0" fontId="20" fillId="31" borderId="10" xfId="68" applyFont="1" applyFill="1" applyBorder="1" applyAlignment="1">
      <alignment horizontal="justify" vertical="center" wrapText="1"/>
    </xf>
    <xf numFmtId="0" fontId="23" fillId="31" borderId="10" xfId="0" applyFont="1" applyFill="1" applyBorder="1" applyAlignment="1">
      <alignment horizontal="center" vertical="center" wrapText="1"/>
    </xf>
    <xf numFmtId="165" fontId="20" fillId="31" borderId="10" xfId="63" applyNumberFormat="1" applyFont="1" applyFill="1" applyBorder="1" applyAlignment="1">
      <alignment horizontal="right" vertical="center" wrapText="1"/>
    </xf>
    <xf numFmtId="0" fontId="40" fillId="24" borderId="0" xfId="0" applyFont="1" applyFill="1"/>
    <xf numFmtId="0" fontId="41" fillId="33" borderId="10" xfId="0" applyFont="1" applyFill="1" applyBorder="1" applyAlignment="1">
      <alignment horizontal="center" vertical="center" wrapText="1"/>
    </xf>
    <xf numFmtId="0" fontId="42" fillId="0" borderId="15" xfId="0" applyFont="1" applyBorder="1"/>
    <xf numFmtId="0" fontId="43" fillId="0" borderId="15" xfId="0" applyFont="1" applyBorder="1"/>
    <xf numFmtId="0" fontId="43" fillId="0" borderId="15" xfId="0" applyFont="1" applyBorder="1" applyAlignment="1">
      <alignment horizontal="center" vertical="center" wrapText="1"/>
    </xf>
    <xf numFmtId="165" fontId="43" fillId="0" borderId="15" xfId="0" applyNumberFormat="1" applyFont="1" applyBorder="1"/>
    <xf numFmtId="0" fontId="43" fillId="0" borderId="36" xfId="0" applyFont="1" applyBorder="1"/>
    <xf numFmtId="0" fontId="44" fillId="34" borderId="15" xfId="0" applyFont="1" applyFill="1" applyBorder="1"/>
    <xf numFmtId="165" fontId="44" fillId="34" borderId="15" xfId="63" applyNumberFormat="1" applyFont="1" applyFill="1" applyBorder="1"/>
    <xf numFmtId="0" fontId="43" fillId="0" borderId="15" xfId="0" applyFont="1" applyBorder="1" applyAlignment="1">
      <alignment horizontal="center" wrapText="1"/>
    </xf>
    <xf numFmtId="0" fontId="43" fillId="24" borderId="15" xfId="0" applyFont="1" applyFill="1" applyBorder="1"/>
    <xf numFmtId="0" fontId="43" fillId="24" borderId="0" xfId="0" applyFont="1" applyFill="1"/>
    <xf numFmtId="165" fontId="43" fillId="0" borderId="0" xfId="0" applyNumberFormat="1" applyFont="1"/>
    <xf numFmtId="0" fontId="43" fillId="24" borderId="0" xfId="0" applyFont="1" applyFill="1" applyAlignment="1">
      <alignment wrapText="1"/>
    </xf>
    <xf numFmtId="0" fontId="43" fillId="24" borderId="38" xfId="0" applyFont="1" applyFill="1" applyBorder="1"/>
    <xf numFmtId="0" fontId="43" fillId="24" borderId="37" xfId="0" applyFont="1" applyFill="1" applyBorder="1"/>
    <xf numFmtId="43" fontId="43" fillId="24" borderId="38" xfId="63" applyFont="1" applyFill="1" applyBorder="1"/>
    <xf numFmtId="43" fontId="43" fillId="24" borderId="15" xfId="0" applyNumberFormat="1" applyFont="1" applyFill="1" applyBorder="1"/>
    <xf numFmtId="0" fontId="45" fillId="32" borderId="10" xfId="0" applyFont="1" applyFill="1" applyBorder="1"/>
    <xf numFmtId="0" fontId="45" fillId="32" borderId="10" xfId="0" applyFont="1" applyFill="1" applyBorder="1" applyAlignment="1">
      <alignment horizontal="center" vertical="center" wrapText="1"/>
    </xf>
    <xf numFmtId="0" fontId="46" fillId="24" borderId="39" xfId="0" applyFont="1" applyFill="1" applyBorder="1"/>
    <xf numFmtId="43" fontId="46" fillId="24" borderId="39" xfId="0" applyNumberFormat="1" applyFont="1" applyFill="1" applyBorder="1"/>
    <xf numFmtId="0" fontId="47" fillId="0" borderId="25" xfId="0" applyFont="1" applyBorder="1" applyAlignment="1">
      <alignment horizontal="left" indent="1"/>
    </xf>
    <xf numFmtId="43" fontId="47" fillId="0" borderId="25" xfId="63" applyFont="1" applyBorder="1"/>
    <xf numFmtId="0" fontId="47" fillId="0" borderId="40" xfId="0" applyFont="1" applyBorder="1" applyAlignment="1">
      <alignment horizontal="left" indent="1"/>
    </xf>
    <xf numFmtId="43" fontId="47" fillId="0" borderId="40" xfId="63" applyFont="1" applyBorder="1"/>
    <xf numFmtId="43" fontId="46" fillId="24" borderId="39" xfId="63" applyFont="1" applyFill="1" applyBorder="1"/>
    <xf numFmtId="0" fontId="48" fillId="24" borderId="10" xfId="0" applyFont="1" applyFill="1" applyBorder="1"/>
    <xf numFmtId="43" fontId="48" fillId="24" borderId="10" xfId="63" applyFont="1" applyFill="1" applyBorder="1"/>
    <xf numFmtId="0" fontId="2" fillId="0" borderId="0" xfId="0" applyFont="1" applyAlignment="1">
      <alignment wrapText="1"/>
    </xf>
    <xf numFmtId="0" fontId="0" fillId="24" borderId="0" xfId="0" applyFill="1"/>
    <xf numFmtId="0" fontId="2" fillId="24" borderId="0" xfId="0" applyFont="1" applyFill="1" applyAlignment="1">
      <alignment wrapText="1"/>
    </xf>
    <xf numFmtId="43" fontId="0" fillId="24" borderId="0" xfId="0" applyNumberFormat="1" applyFill="1"/>
    <xf numFmtId="0" fontId="41" fillId="24" borderId="44" xfId="0" applyFont="1" applyFill="1" applyBorder="1"/>
    <xf numFmtId="43" fontId="41" fillId="24" borderId="10" xfId="63" applyFont="1" applyFill="1" applyBorder="1"/>
    <xf numFmtId="43" fontId="40" fillId="24" borderId="46" xfId="63" applyFont="1" applyFill="1" applyBorder="1"/>
    <xf numFmtId="43" fontId="40" fillId="24" borderId="43" xfId="63" applyFont="1" applyFill="1" applyBorder="1"/>
    <xf numFmtId="0" fontId="20" fillId="24" borderId="34" xfId="0" applyFont="1" applyFill="1" applyBorder="1" applyAlignment="1">
      <alignment horizontal="center" vertical="center" wrapText="1"/>
    </xf>
    <xf numFmtId="9" fontId="20" fillId="0" borderId="10" xfId="0" applyNumberFormat="1" applyFont="1" applyBorder="1" applyAlignment="1">
      <alignment horizontal="center" vertical="center" wrapText="1"/>
    </xf>
    <xf numFmtId="14" fontId="20" fillId="0" borderId="10" xfId="68" applyNumberFormat="1" applyFont="1" applyBorder="1" applyAlignment="1">
      <alignment horizontal="center" vertical="center" wrapText="1"/>
    </xf>
    <xf numFmtId="0" fontId="21" fillId="36" borderId="10" xfId="68" applyFont="1" applyFill="1" applyBorder="1" applyAlignment="1">
      <alignment horizontal="center" vertical="center" wrapText="1"/>
    </xf>
    <xf numFmtId="0" fontId="38" fillId="24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14" fontId="47" fillId="0" borderId="0" xfId="0" applyNumberFormat="1" applyFont="1" applyAlignment="1">
      <alignment horizontal="center" vertical="center" wrapText="1"/>
    </xf>
    <xf numFmtId="43" fontId="47" fillId="0" borderId="0" xfId="63" applyFont="1" applyBorder="1" applyAlignment="1">
      <alignment horizontal="center" vertical="center" wrapText="1"/>
    </xf>
    <xf numFmtId="0" fontId="47" fillId="24" borderId="0" xfId="0" applyFont="1" applyFill="1" applyAlignment="1">
      <alignment horizontal="center" vertical="center" wrapText="1"/>
    </xf>
    <xf numFmtId="0" fontId="47" fillId="24" borderId="0" xfId="0" applyFont="1" applyFill="1" applyAlignment="1">
      <alignment horizontal="left" vertical="center" wrapText="1"/>
    </xf>
    <xf numFmtId="14" fontId="47" fillId="24" borderId="0" xfId="0" applyNumberFormat="1" applyFont="1" applyFill="1" applyAlignment="1">
      <alignment horizontal="center" vertical="center" wrapText="1"/>
    </xf>
    <xf numFmtId="43" fontId="47" fillId="24" borderId="0" xfId="63" applyFont="1" applyFill="1" applyBorder="1" applyAlignment="1">
      <alignment horizontal="center" vertical="center" wrapText="1"/>
    </xf>
    <xf numFmtId="43" fontId="0" fillId="0" borderId="0" xfId="0" pivotButton="1" applyNumberFormat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43" fontId="0" fillId="0" borderId="0" xfId="0" applyNumberFormat="1" applyAlignment="1">
      <alignment horizontal="left"/>
    </xf>
    <xf numFmtId="43" fontId="0" fillId="0" borderId="0" xfId="0" applyNumberFormat="1"/>
    <xf numFmtId="43" fontId="0" fillId="0" borderId="0" xfId="0" applyNumberFormat="1" applyAlignment="1">
      <alignment horizontal="left" indent="1"/>
    </xf>
    <xf numFmtId="0" fontId="0" fillId="0" borderId="0" xfId="0" pivotButton="1" applyAlignment="1">
      <alignment vertical="center" wrapText="1"/>
    </xf>
    <xf numFmtId="0" fontId="47" fillId="24" borderId="10" xfId="0" applyFont="1" applyFill="1" applyBorder="1" applyAlignment="1">
      <alignment horizontal="center" vertical="center" wrapText="1"/>
    </xf>
    <xf numFmtId="14" fontId="47" fillId="24" borderId="10" xfId="0" applyNumberFormat="1" applyFont="1" applyFill="1" applyBorder="1" applyAlignment="1">
      <alignment horizontal="center" vertical="center" wrapText="1"/>
    </xf>
    <xf numFmtId="43" fontId="47" fillId="24" borderId="10" xfId="63" applyFont="1" applyFill="1" applyBorder="1" applyAlignment="1">
      <alignment horizontal="center" vertical="center" wrapText="1"/>
    </xf>
    <xf numFmtId="0" fontId="47" fillId="24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center" vertical="center" wrapText="1"/>
    </xf>
    <xf numFmtId="14" fontId="53" fillId="33" borderId="10" xfId="0" applyNumberFormat="1" applyFont="1" applyFill="1" applyBorder="1" applyAlignment="1">
      <alignment horizontal="center" vertical="center" wrapText="1"/>
    </xf>
    <xf numFmtId="43" fontId="53" fillId="33" borderId="10" xfId="63" applyFont="1" applyFill="1" applyBorder="1" applyAlignment="1">
      <alignment horizontal="center" vertical="center" wrapText="1"/>
    </xf>
    <xf numFmtId="0" fontId="55" fillId="33" borderId="0" xfId="0" applyFont="1" applyFill="1" applyAlignment="1">
      <alignment horizontal="center" vertical="center" wrapText="1"/>
    </xf>
    <xf numFmtId="0" fontId="41" fillId="33" borderId="44" xfId="0" applyFont="1" applyFill="1" applyBorder="1" applyAlignment="1">
      <alignment wrapText="1"/>
    </xf>
    <xf numFmtId="0" fontId="41" fillId="33" borderId="41" xfId="0" applyFont="1" applyFill="1" applyBorder="1" applyAlignment="1">
      <alignment horizontal="center" vertical="center" wrapText="1"/>
    </xf>
    <xf numFmtId="0" fontId="41" fillId="33" borderId="45" xfId="0" applyFont="1" applyFill="1" applyBorder="1" applyAlignment="1">
      <alignment horizontal="center" vertical="center" wrapText="1"/>
    </xf>
    <xf numFmtId="0" fontId="46" fillId="33" borderId="44" xfId="0" applyFont="1" applyFill="1" applyBorder="1"/>
    <xf numFmtId="0" fontId="46" fillId="33" borderId="10" xfId="0" applyFont="1" applyFill="1" applyBorder="1" applyAlignment="1">
      <alignment horizontal="center" vertical="center" wrapText="1"/>
    </xf>
    <xf numFmtId="43" fontId="47" fillId="24" borderId="33" xfId="63" applyFont="1" applyFill="1" applyBorder="1"/>
    <xf numFmtId="43" fontId="47" fillId="24" borderId="46" xfId="63" applyFont="1" applyFill="1" applyBorder="1"/>
    <xf numFmtId="43" fontId="46" fillId="24" borderId="10" xfId="0" applyNumberFormat="1" applyFont="1" applyFill="1" applyBorder="1"/>
    <xf numFmtId="0" fontId="47" fillId="24" borderId="0" xfId="0" applyFont="1" applyFill="1"/>
    <xf numFmtId="0" fontId="47" fillId="0" borderId="0" xfId="0" applyFont="1"/>
    <xf numFmtId="43" fontId="47" fillId="24" borderId="0" xfId="0" applyNumberFormat="1" applyFont="1" applyFill="1"/>
    <xf numFmtId="0" fontId="38" fillId="24" borderId="35" xfId="0" applyFont="1" applyFill="1" applyBorder="1" applyAlignment="1">
      <alignment horizontal="center" vertical="center" wrapText="1"/>
    </xf>
    <xf numFmtId="0" fontId="38" fillId="24" borderId="34" xfId="0" applyFont="1" applyFill="1" applyBorder="1" applyAlignment="1">
      <alignment horizontal="left" vertical="center" wrapText="1"/>
    </xf>
    <xf numFmtId="0" fontId="50" fillId="24" borderId="34" xfId="0" applyFont="1" applyFill="1" applyBorder="1" applyAlignment="1">
      <alignment horizontal="center" vertical="center" wrapText="1"/>
    </xf>
    <xf numFmtId="0" fontId="37" fillId="36" borderId="10" xfId="68" applyFont="1" applyFill="1" applyBorder="1" applyAlignment="1">
      <alignment horizontal="left" vertical="center" wrapText="1"/>
    </xf>
    <xf numFmtId="0" fontId="49" fillId="36" borderId="10" xfId="68" applyFont="1" applyFill="1" applyBorder="1" applyAlignment="1">
      <alignment horizontal="center" vertical="center" wrapText="1"/>
    </xf>
    <xf numFmtId="165" fontId="28" fillId="0" borderId="10" xfId="63" applyNumberFormat="1" applyFont="1" applyFill="1" applyBorder="1" applyAlignment="1">
      <alignment horizontal="right" vertical="center" wrapText="1"/>
    </xf>
    <xf numFmtId="0" fontId="28" fillId="0" borderId="10" xfId="0" applyFont="1" applyBorder="1" applyAlignment="1">
      <alignment horizontal="center" vertical="center" wrapText="1"/>
    </xf>
    <xf numFmtId="164" fontId="20" fillId="0" borderId="10" xfId="63" applyNumberFormat="1" applyFont="1" applyFill="1" applyBorder="1" applyAlignment="1">
      <alignment horizontal="right" vertical="center" wrapText="1"/>
    </xf>
    <xf numFmtId="43" fontId="20" fillId="0" borderId="10" xfId="63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3" fontId="0" fillId="0" borderId="0" xfId="63" applyFont="1"/>
    <xf numFmtId="43" fontId="40" fillId="24" borderId="33" xfId="63" applyFont="1" applyFill="1" applyBorder="1"/>
    <xf numFmtId="43" fontId="40" fillId="24" borderId="51" xfId="63" applyFont="1" applyFill="1" applyBorder="1"/>
    <xf numFmtId="43" fontId="40" fillId="24" borderId="0" xfId="63" applyFont="1" applyFill="1" applyBorder="1"/>
    <xf numFmtId="0" fontId="41" fillId="24" borderId="0" xfId="0" applyFont="1" applyFill="1"/>
    <xf numFmtId="0" fontId="40" fillId="24" borderId="42" xfId="0" applyFont="1" applyFill="1" applyBorder="1" applyAlignment="1">
      <alignment horizontal="left" indent="1"/>
    </xf>
    <xf numFmtId="43" fontId="47" fillId="24" borderId="0" xfId="63" applyFont="1" applyFill="1"/>
    <xf numFmtId="0" fontId="52" fillId="35" borderId="44" xfId="0" applyFont="1" applyFill="1" applyBorder="1" applyAlignment="1">
      <alignment horizontal="left"/>
    </xf>
    <xf numFmtId="0" fontId="47" fillId="24" borderId="33" xfId="0" applyFont="1" applyFill="1" applyBorder="1" applyAlignment="1">
      <alignment horizontal="left"/>
    </xf>
    <xf numFmtId="0" fontId="47" fillId="24" borderId="46" xfId="0" applyFont="1" applyFill="1" applyBorder="1" applyAlignment="1">
      <alignment horizontal="left"/>
    </xf>
    <xf numFmtId="0" fontId="47" fillId="24" borderId="47" xfId="0" applyFont="1" applyFill="1" applyBorder="1" applyAlignment="1">
      <alignment horizontal="left"/>
    </xf>
    <xf numFmtId="43" fontId="47" fillId="24" borderId="48" xfId="63" applyFont="1" applyFill="1" applyBorder="1"/>
    <xf numFmtId="164" fontId="20" fillId="0" borderId="10" xfId="85" applyFont="1" applyFill="1" applyBorder="1" applyAlignment="1">
      <alignment horizontal="justify" vertical="center" wrapText="1"/>
    </xf>
    <xf numFmtId="164" fontId="32" fillId="0" borderId="10" xfId="85" applyFont="1" applyFill="1" applyBorder="1" applyAlignment="1">
      <alignment horizontal="justify" vertical="center" wrapText="1"/>
    </xf>
    <xf numFmtId="0" fontId="32" fillId="0" borderId="10" xfId="0" applyFont="1" applyBorder="1" applyAlignment="1">
      <alignment horizontal="center" vertical="center" wrapText="1"/>
    </xf>
    <xf numFmtId="14" fontId="32" fillId="0" borderId="10" xfId="0" applyNumberFormat="1" applyFont="1" applyBorder="1" applyAlignment="1">
      <alignment horizontal="center" vertical="center" wrapText="1"/>
    </xf>
    <xf numFmtId="165" fontId="20" fillId="0" borderId="10" xfId="0" applyNumberFormat="1" applyFont="1" applyBorder="1" applyAlignment="1">
      <alignment horizontal="center" vertical="center" wrapText="1"/>
    </xf>
    <xf numFmtId="164" fontId="20" fillId="0" borderId="10" xfId="0" applyNumberFormat="1" applyFont="1" applyBorder="1" applyAlignment="1">
      <alignment horizontal="center" vertical="center" wrapText="1"/>
    </xf>
    <xf numFmtId="0" fontId="20" fillId="0" borderId="10" xfId="68" applyFont="1" applyBorder="1" applyAlignment="1">
      <alignment horizontal="left" vertical="center" wrapText="1"/>
    </xf>
    <xf numFmtId="165" fontId="28" fillId="0" borderId="10" xfId="55" applyNumberFormat="1" applyFont="1" applyFill="1" applyBorder="1" applyAlignment="1">
      <alignment horizontal="right" vertical="center" wrapText="1"/>
    </xf>
    <xf numFmtId="9" fontId="28" fillId="0" borderId="10" xfId="71" applyFont="1" applyFill="1" applyBorder="1" applyAlignment="1">
      <alignment horizontal="center" vertical="center" wrapText="1"/>
    </xf>
    <xf numFmtId="43" fontId="28" fillId="0" borderId="10" xfId="63" applyFont="1" applyFill="1" applyBorder="1" applyAlignment="1">
      <alignment horizontal="justify" vertical="center" wrapText="1"/>
    </xf>
    <xf numFmtId="165" fontId="20" fillId="0" borderId="10" xfId="63" applyNumberFormat="1" applyFont="1" applyFill="1" applyBorder="1" applyAlignment="1">
      <alignment horizontal="right" vertical="center" wrapText="1"/>
    </xf>
    <xf numFmtId="9" fontId="20" fillId="0" borderId="10" xfId="0" quotePrefix="1" applyNumberFormat="1" applyFont="1" applyBorder="1" applyAlignment="1">
      <alignment horizontal="center" vertical="center" wrapText="1"/>
    </xf>
    <xf numFmtId="0" fontId="39" fillId="24" borderId="35" xfId="0" applyFont="1" applyFill="1" applyBorder="1" applyAlignment="1">
      <alignment horizontal="center" vertical="center" wrapText="1"/>
    </xf>
    <xf numFmtId="165" fontId="38" fillId="24" borderId="35" xfId="0" applyNumberFormat="1" applyFont="1" applyFill="1" applyBorder="1" applyAlignment="1">
      <alignment horizontal="right" vertical="center" wrapText="1"/>
    </xf>
    <xf numFmtId="0" fontId="28" fillId="24" borderId="35" xfId="0" applyFont="1" applyFill="1" applyBorder="1" applyAlignment="1">
      <alignment horizontal="justify" vertical="center" wrapText="1"/>
    </xf>
    <xf numFmtId="0" fontId="20" fillId="24" borderId="35" xfId="0" applyFont="1" applyFill="1" applyBorder="1" applyAlignment="1">
      <alignment horizontal="center" vertical="center" wrapText="1"/>
    </xf>
    <xf numFmtId="0" fontId="20" fillId="24" borderId="35" xfId="0" applyFont="1" applyFill="1" applyBorder="1" applyAlignment="1">
      <alignment horizontal="justify" vertical="center" wrapText="1"/>
    </xf>
    <xf numFmtId="0" fontId="38" fillId="24" borderId="35" xfId="0" applyFont="1" applyFill="1" applyBorder="1" applyAlignment="1">
      <alignment horizontal="justify" vertical="center" wrapText="1"/>
    </xf>
    <xf numFmtId="0" fontId="39" fillId="24" borderId="0" xfId="0" applyFont="1" applyFill="1" applyAlignment="1">
      <alignment horizontal="center" vertical="center" wrapText="1"/>
    </xf>
    <xf numFmtId="165" fontId="38" fillId="24" borderId="0" xfId="0" applyNumberFormat="1" applyFont="1" applyFill="1" applyAlignment="1">
      <alignment horizontal="right" vertical="center" wrapText="1"/>
    </xf>
    <xf numFmtId="0" fontId="28" fillId="24" borderId="0" xfId="0" applyFont="1" applyFill="1" applyAlignment="1">
      <alignment horizontal="justify" vertical="center" wrapText="1"/>
    </xf>
    <xf numFmtId="0" fontId="20" fillId="24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justify" vertical="center" wrapText="1"/>
    </xf>
    <xf numFmtId="0" fontId="38" fillId="24" borderId="0" xfId="0" applyFont="1" applyFill="1" applyAlignment="1">
      <alignment horizontal="justify" vertical="center" wrapText="1"/>
    </xf>
    <xf numFmtId="49" fontId="49" fillId="36" borderId="44" xfId="68" applyNumberFormat="1" applyFont="1" applyFill="1" applyBorder="1" applyAlignment="1">
      <alignment horizontal="center" vertical="center" wrapText="1"/>
    </xf>
    <xf numFmtId="49" fontId="50" fillId="24" borderId="49" xfId="0" applyNumberFormat="1" applyFont="1" applyFill="1" applyBorder="1" applyAlignment="1">
      <alignment horizontal="center" vertical="center" wrapText="1"/>
    </xf>
    <xf numFmtId="0" fontId="38" fillId="24" borderId="10" xfId="0" applyFont="1" applyFill="1" applyBorder="1" applyAlignment="1">
      <alignment horizontal="center" vertical="center" wrapText="1"/>
    </xf>
    <xf numFmtId="0" fontId="38" fillId="24" borderId="35" xfId="0" applyFont="1" applyFill="1" applyBorder="1" applyAlignment="1">
      <alignment horizontal="left" vertical="center" wrapText="1"/>
    </xf>
    <xf numFmtId="49" fontId="50" fillId="24" borderId="52" xfId="0" applyNumberFormat="1" applyFont="1" applyFill="1" applyBorder="1" applyAlignment="1">
      <alignment horizontal="center" vertical="center" wrapText="1"/>
    </xf>
    <xf numFmtId="0" fontId="38" fillId="24" borderId="47" xfId="0" applyFont="1" applyFill="1" applyBorder="1" applyAlignment="1">
      <alignment horizontal="center" vertical="center" wrapText="1"/>
    </xf>
    <xf numFmtId="0" fontId="50" fillId="24" borderId="35" xfId="0" applyFont="1" applyFill="1" applyBorder="1" applyAlignment="1">
      <alignment horizontal="center" vertical="center" wrapText="1"/>
    </xf>
    <xf numFmtId="164" fontId="38" fillId="24" borderId="35" xfId="55" applyFont="1" applyFill="1" applyBorder="1" applyAlignment="1">
      <alignment horizontal="justify" vertical="center" wrapText="1"/>
    </xf>
    <xf numFmtId="0" fontId="38" fillId="24" borderId="0" xfId="0" applyFont="1" applyFill="1" applyAlignment="1">
      <alignment horizontal="left" vertical="center" wrapText="1"/>
    </xf>
    <xf numFmtId="49" fontId="50" fillId="24" borderId="0" xfId="0" applyNumberFormat="1" applyFont="1" applyFill="1" applyAlignment="1">
      <alignment horizontal="center" vertical="center" wrapText="1"/>
    </xf>
    <xf numFmtId="0" fontId="50" fillId="24" borderId="0" xfId="0" applyFont="1" applyFill="1" applyAlignment="1">
      <alignment horizontal="center" vertical="center" wrapText="1"/>
    </xf>
    <xf numFmtId="164" fontId="38" fillId="24" borderId="0" xfId="55" applyFont="1" applyFill="1" applyBorder="1" applyAlignment="1">
      <alignment horizontal="justify" vertical="center" wrapText="1"/>
    </xf>
    <xf numFmtId="43" fontId="46" fillId="24" borderId="10" xfId="63" applyFont="1" applyFill="1" applyBorder="1" applyAlignment="1">
      <alignment horizontal="center" vertical="center" wrapText="1"/>
    </xf>
    <xf numFmtId="0" fontId="47" fillId="37" borderId="10" xfId="0" applyFont="1" applyFill="1" applyBorder="1" applyAlignment="1">
      <alignment horizontal="left" vertical="center" wrapText="1"/>
    </xf>
    <xf numFmtId="0" fontId="47" fillId="37" borderId="10" xfId="0" applyFont="1" applyFill="1" applyBorder="1" applyAlignment="1">
      <alignment horizontal="center" vertical="center" wrapText="1"/>
    </xf>
    <xf numFmtId="14" fontId="47" fillId="37" borderId="10" xfId="0" applyNumberFormat="1" applyFont="1" applyFill="1" applyBorder="1" applyAlignment="1">
      <alignment horizontal="center" vertical="center" wrapText="1"/>
    </xf>
    <xf numFmtId="43" fontId="47" fillId="37" borderId="10" xfId="63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43" fontId="0" fillId="0" borderId="0" xfId="0" applyNumberFormat="1" applyAlignment="1">
      <alignment horizontal="right" vertical="center"/>
    </xf>
    <xf numFmtId="0" fontId="40" fillId="24" borderId="0" xfId="0" applyFont="1" applyFill="1" applyAlignment="1">
      <alignment horizontal="left" indent="1"/>
    </xf>
    <xf numFmtId="43" fontId="40" fillId="24" borderId="47" xfId="63" applyFont="1" applyFill="1" applyBorder="1"/>
    <xf numFmtId="0" fontId="56" fillId="24" borderId="0" xfId="0" applyFont="1" applyFill="1" applyAlignment="1">
      <alignment horizontal="left" vertical="center" wrapText="1"/>
    </xf>
    <xf numFmtId="0" fontId="56" fillId="24" borderId="0" xfId="0" applyFont="1" applyFill="1" applyAlignment="1">
      <alignment horizontal="center" vertical="center" wrapText="1"/>
    </xf>
    <xf numFmtId="14" fontId="56" fillId="24" borderId="0" xfId="0" applyNumberFormat="1" applyFont="1" applyFill="1" applyAlignment="1">
      <alignment horizontal="center" vertical="center" wrapText="1"/>
    </xf>
    <xf numFmtId="43" fontId="56" fillId="24" borderId="0" xfId="63" applyFont="1" applyFill="1" applyBorder="1" applyAlignment="1">
      <alignment horizontal="center" vertical="center" wrapText="1"/>
    </xf>
    <xf numFmtId="0" fontId="55" fillId="24" borderId="0" xfId="0" applyFont="1" applyFill="1" applyAlignment="1">
      <alignment horizontal="center" vertical="center" wrapText="1"/>
    </xf>
    <xf numFmtId="0" fontId="38" fillId="31" borderId="10" xfId="68" applyFont="1" applyFill="1" applyBorder="1" applyAlignment="1">
      <alignment horizontal="justify" vertical="center" wrapText="1"/>
    </xf>
    <xf numFmtId="0" fontId="21" fillId="31" borderId="10" xfId="68" applyFont="1" applyFill="1" applyBorder="1" applyAlignment="1">
      <alignment horizontal="center" vertical="center" wrapText="1"/>
    </xf>
    <xf numFmtId="164" fontId="38" fillId="24" borderId="0" xfId="85" applyFont="1" applyFill="1" applyAlignment="1">
      <alignment horizontal="right" vertical="center" wrapText="1"/>
    </xf>
    <xf numFmtId="164" fontId="20" fillId="0" borderId="10" xfId="85" applyFont="1" applyFill="1" applyBorder="1" applyAlignment="1">
      <alignment horizontal="right" vertical="center" wrapText="1"/>
    </xf>
    <xf numFmtId="164" fontId="21" fillId="31" borderId="10" xfId="85" applyFont="1" applyFill="1" applyBorder="1" applyAlignment="1">
      <alignment horizontal="center" vertical="center" wrapText="1"/>
    </xf>
    <xf numFmtId="164" fontId="38" fillId="24" borderId="35" xfId="85" applyFont="1" applyFill="1" applyBorder="1" applyAlignment="1">
      <alignment horizontal="right" vertical="center" wrapText="1"/>
    </xf>
    <xf numFmtId="164" fontId="38" fillId="24" borderId="34" xfId="85" applyFont="1" applyFill="1" applyBorder="1" applyAlignment="1">
      <alignment horizontal="right" vertical="center" wrapText="1"/>
    </xf>
    <xf numFmtId="43" fontId="47" fillId="37" borderId="10" xfId="63" applyFont="1" applyFill="1" applyBorder="1" applyAlignment="1">
      <alignment horizontal="left" vertical="center" wrapText="1"/>
    </xf>
    <xf numFmtId="166" fontId="20" fillId="0" borderId="10" xfId="63" applyNumberFormat="1" applyFont="1" applyFill="1" applyBorder="1" applyAlignment="1">
      <alignment horizontal="right" vertical="center" wrapText="1"/>
    </xf>
    <xf numFmtId="166" fontId="20" fillId="0" borderId="10" xfId="85" applyNumberFormat="1" applyFont="1" applyFill="1" applyBorder="1" applyAlignment="1">
      <alignment vertical="center" wrapText="1"/>
    </xf>
    <xf numFmtId="0" fontId="47" fillId="24" borderId="41" xfId="0" applyFont="1" applyFill="1" applyBorder="1" applyAlignment="1">
      <alignment horizontal="center" vertical="center" wrapText="1"/>
    </xf>
    <xf numFmtId="14" fontId="47" fillId="24" borderId="41" xfId="0" applyNumberFormat="1" applyFont="1" applyFill="1" applyBorder="1" applyAlignment="1">
      <alignment horizontal="center" vertical="center" wrapText="1"/>
    </xf>
    <xf numFmtId="14" fontId="47" fillId="24" borderId="45" xfId="0" applyNumberFormat="1" applyFont="1" applyFill="1" applyBorder="1" applyAlignment="1">
      <alignment horizontal="center" vertical="center" wrapText="1"/>
    </xf>
    <xf numFmtId="0" fontId="41" fillId="33" borderId="33" xfId="0" applyFont="1" applyFill="1" applyBorder="1" applyAlignment="1">
      <alignment horizontal="center" vertical="center" wrapText="1"/>
    </xf>
    <xf numFmtId="0" fontId="46" fillId="24" borderId="44" xfId="0" applyFont="1" applyFill="1" applyBorder="1" applyAlignment="1">
      <alignment horizontal="left" vertical="center" wrapText="1"/>
    </xf>
    <xf numFmtId="167" fontId="40" fillId="24" borderId="0" xfId="0" applyNumberFormat="1" applyFont="1" applyFill="1"/>
    <xf numFmtId="168" fontId="0" fillId="0" borderId="0" xfId="0" applyNumberFormat="1"/>
    <xf numFmtId="0" fontId="41" fillId="24" borderId="10" xfId="0" applyFont="1" applyFill="1" applyBorder="1"/>
    <xf numFmtId="0" fontId="40" fillId="24" borderId="46" xfId="0" applyFont="1" applyFill="1" applyBorder="1" applyAlignment="1">
      <alignment horizontal="left" indent="1"/>
    </xf>
    <xf numFmtId="43" fontId="41" fillId="24" borderId="41" xfId="63" applyFont="1" applyFill="1" applyBorder="1"/>
    <xf numFmtId="43" fontId="41" fillId="24" borderId="44" xfId="63" applyFont="1" applyFill="1" applyBorder="1"/>
    <xf numFmtId="43" fontId="40" fillId="24" borderId="42" xfId="63" applyFont="1" applyFill="1" applyBorder="1"/>
    <xf numFmtId="0" fontId="38" fillId="31" borderId="50" xfId="68" applyFont="1" applyFill="1" applyBorder="1" applyAlignment="1">
      <alignment horizontal="justify" vertical="center" wrapText="1"/>
    </xf>
    <xf numFmtId="49" fontId="50" fillId="0" borderId="10" xfId="68" quotePrefix="1" applyNumberFormat="1" applyFont="1" applyBorder="1" applyAlignment="1">
      <alignment horizontal="center" vertical="center" wrapText="1"/>
    </xf>
    <xf numFmtId="164" fontId="51" fillId="0" borderId="10" xfId="63" applyNumberFormat="1" applyFont="1" applyFill="1" applyBorder="1" applyAlignment="1">
      <alignment horizontal="right" vertical="center" wrapText="1"/>
    </xf>
    <xf numFmtId="0" fontId="28" fillId="0" borderId="10" xfId="68" applyFont="1" applyBorder="1" applyAlignment="1">
      <alignment horizontal="center" vertical="center" wrapText="1"/>
    </xf>
    <xf numFmtId="0" fontId="38" fillId="0" borderId="10" xfId="68" applyFont="1" applyBorder="1" applyAlignment="1">
      <alignment horizontal="justify" vertical="center" wrapText="1"/>
    </xf>
    <xf numFmtId="49" fontId="20" fillId="0" borderId="10" xfId="68" quotePrefix="1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10" fontId="20" fillId="0" borderId="10" xfId="0" applyNumberFormat="1" applyFont="1" applyBorder="1" applyAlignment="1">
      <alignment horizontal="center" vertical="center" wrapText="1"/>
    </xf>
    <xf numFmtId="0" fontId="20" fillId="24" borderId="10" xfId="68" applyFont="1" applyFill="1" applyBorder="1" applyAlignment="1">
      <alignment horizontal="left" vertical="center" wrapText="1"/>
    </xf>
    <xf numFmtId="0" fontId="20" fillId="24" borderId="10" xfId="68" applyFont="1" applyFill="1" applyBorder="1" applyAlignment="1">
      <alignment horizontal="center" vertical="center" wrapText="1"/>
    </xf>
    <xf numFmtId="14" fontId="20" fillId="24" borderId="10" xfId="0" applyNumberFormat="1" applyFont="1" applyFill="1" applyBorder="1" applyAlignment="1">
      <alignment horizontal="center" vertical="center" wrapText="1"/>
    </xf>
    <xf numFmtId="164" fontId="20" fillId="24" borderId="10" xfId="85" applyFont="1" applyFill="1" applyBorder="1" applyAlignment="1">
      <alignment horizontal="right" vertical="center" wrapText="1"/>
    </xf>
    <xf numFmtId="164" fontId="51" fillId="24" borderId="10" xfId="63" applyNumberFormat="1" applyFont="1" applyFill="1" applyBorder="1" applyAlignment="1">
      <alignment horizontal="right" vertical="center" wrapText="1"/>
    </xf>
    <xf numFmtId="164" fontId="20" fillId="24" borderId="10" xfId="63" applyNumberFormat="1" applyFont="1" applyFill="1" applyBorder="1" applyAlignment="1">
      <alignment horizontal="right" vertical="center" wrapText="1"/>
    </xf>
    <xf numFmtId="165" fontId="28" fillId="24" borderId="10" xfId="63" applyNumberFormat="1" applyFont="1" applyFill="1" applyBorder="1" applyAlignment="1">
      <alignment horizontal="right" vertical="center" wrapText="1"/>
    </xf>
    <xf numFmtId="165" fontId="28" fillId="24" borderId="10" xfId="55" applyNumberFormat="1" applyFont="1" applyFill="1" applyBorder="1" applyAlignment="1">
      <alignment horizontal="right" vertical="center" wrapText="1"/>
    </xf>
    <xf numFmtId="9" fontId="28" fillId="24" borderId="10" xfId="71" applyFont="1" applyFill="1" applyBorder="1" applyAlignment="1">
      <alignment horizontal="center" vertical="center" wrapText="1"/>
    </xf>
    <xf numFmtId="43" fontId="28" fillId="24" borderId="10" xfId="63" applyFont="1" applyFill="1" applyBorder="1" applyAlignment="1">
      <alignment horizontal="justify" vertical="center" wrapText="1"/>
    </xf>
    <xf numFmtId="0" fontId="28" fillId="24" borderId="10" xfId="68" applyFont="1" applyFill="1" applyBorder="1" applyAlignment="1">
      <alignment horizontal="center" vertical="center" wrapText="1"/>
    </xf>
    <xf numFmtId="14" fontId="20" fillId="24" borderId="10" xfId="68" applyNumberFormat="1" applyFont="1" applyFill="1" applyBorder="1" applyAlignment="1">
      <alignment horizontal="center" vertical="center" wrapText="1"/>
    </xf>
    <xf numFmtId="165" fontId="20" fillId="24" borderId="10" xfId="0" applyNumberFormat="1" applyFont="1" applyFill="1" applyBorder="1" applyAlignment="1">
      <alignment horizontal="center" vertical="center" wrapText="1"/>
    </xf>
    <xf numFmtId="0" fontId="20" fillId="24" borderId="33" xfId="0" applyFont="1" applyFill="1" applyBorder="1" applyAlignment="1">
      <alignment horizontal="center" vertical="center" wrapText="1"/>
    </xf>
    <xf numFmtId="0" fontId="38" fillId="24" borderId="10" xfId="68" applyFont="1" applyFill="1" applyBorder="1" applyAlignment="1">
      <alignment horizontal="justify" vertical="center" wrapText="1"/>
    </xf>
    <xf numFmtId="0" fontId="20" fillId="0" borderId="56" xfId="68" applyFont="1" applyBorder="1" applyAlignment="1">
      <alignment horizontal="left" vertical="center" wrapText="1"/>
    </xf>
    <xf numFmtId="0" fontId="20" fillId="0" borderId="56" xfId="0" applyFont="1" applyBorder="1" applyAlignment="1">
      <alignment horizontal="center" vertical="center" wrapText="1"/>
    </xf>
    <xf numFmtId="14" fontId="20" fillId="0" borderId="56" xfId="0" applyNumberFormat="1" applyFont="1" applyBorder="1" applyAlignment="1">
      <alignment horizontal="center" vertical="center" wrapText="1"/>
    </xf>
    <xf numFmtId="14" fontId="20" fillId="24" borderId="33" xfId="0" applyNumberFormat="1" applyFont="1" applyFill="1" applyBorder="1" applyAlignment="1">
      <alignment horizontal="center" vertical="center" wrapText="1"/>
    </xf>
    <xf numFmtId="0" fontId="20" fillId="0" borderId="56" xfId="68" applyFont="1" applyBorder="1" applyAlignment="1">
      <alignment horizontal="center" vertical="center" wrapText="1"/>
    </xf>
    <xf numFmtId="164" fontId="20" fillId="0" borderId="56" xfId="85" applyFont="1" applyFill="1" applyBorder="1" applyAlignment="1">
      <alignment horizontal="right" vertical="center" wrapText="1"/>
    </xf>
    <xf numFmtId="165" fontId="28" fillId="0" borderId="56" xfId="63" applyNumberFormat="1" applyFont="1" applyFill="1" applyBorder="1" applyAlignment="1">
      <alignment horizontal="right" vertical="center" wrapText="1"/>
    </xf>
    <xf numFmtId="165" fontId="28" fillId="0" borderId="56" xfId="55" applyNumberFormat="1" applyFont="1" applyFill="1" applyBorder="1" applyAlignment="1">
      <alignment horizontal="right" vertical="center" wrapText="1"/>
    </xf>
    <xf numFmtId="9" fontId="28" fillId="0" borderId="56" xfId="71" applyFont="1" applyFill="1" applyBorder="1" applyAlignment="1">
      <alignment horizontal="center" vertical="center" wrapText="1"/>
    </xf>
    <xf numFmtId="0" fontId="28" fillId="0" borderId="56" xfId="0" applyFont="1" applyBorder="1" applyAlignment="1">
      <alignment horizontal="center" vertical="center" wrapText="1"/>
    </xf>
    <xf numFmtId="43" fontId="28" fillId="0" borderId="56" xfId="63" applyFont="1" applyFill="1" applyBorder="1" applyAlignment="1">
      <alignment horizontal="justify" vertical="center" wrapText="1"/>
    </xf>
    <xf numFmtId="0" fontId="28" fillId="0" borderId="56" xfId="68" applyFont="1" applyBorder="1" applyAlignment="1">
      <alignment horizontal="center" vertical="center" wrapText="1"/>
    </xf>
    <xf numFmtId="14" fontId="20" fillId="0" borderId="56" xfId="68" applyNumberFormat="1" applyFont="1" applyBorder="1" applyAlignment="1">
      <alignment horizontal="center" vertical="center" wrapText="1"/>
    </xf>
    <xf numFmtId="165" fontId="20" fillId="0" borderId="56" xfId="0" applyNumberFormat="1" applyFont="1" applyBorder="1" applyAlignment="1">
      <alignment horizontal="center" vertical="center" wrapText="1"/>
    </xf>
    <xf numFmtId="0" fontId="38" fillId="0" borderId="56" xfId="68" applyFont="1" applyBorder="1" applyAlignment="1">
      <alignment horizontal="justify" vertical="center" wrapText="1"/>
    </xf>
    <xf numFmtId="49" fontId="50" fillId="24" borderId="44" xfId="68" quotePrefix="1" applyNumberFormat="1" applyFont="1" applyFill="1" applyBorder="1" applyAlignment="1">
      <alignment horizontal="center" vertical="center" wrapText="1"/>
    </xf>
    <xf numFmtId="49" fontId="50" fillId="0" borderId="44" xfId="68" quotePrefix="1" applyNumberFormat="1" applyFont="1" applyBorder="1" applyAlignment="1">
      <alignment horizontal="center" vertical="center" wrapText="1"/>
    </xf>
    <xf numFmtId="49" fontId="49" fillId="36" borderId="57" xfId="68" applyNumberFormat="1" applyFont="1" applyFill="1" applyBorder="1" applyAlignment="1">
      <alignment horizontal="center" vertical="center" wrapText="1"/>
    </xf>
    <xf numFmtId="0" fontId="58" fillId="0" borderId="56" xfId="0" applyFont="1" applyBorder="1" applyAlignment="1">
      <alignment horizontal="center" vertical="center"/>
    </xf>
    <xf numFmtId="0" fontId="59" fillId="0" borderId="15" xfId="0" pivotButton="1" applyFont="1" applyBorder="1"/>
    <xf numFmtId="0" fontId="59" fillId="33" borderId="15" xfId="0" applyFont="1" applyFill="1" applyBorder="1" applyAlignment="1">
      <alignment horizontal="center" vertical="center" wrapText="1"/>
    </xf>
    <xf numFmtId="0" fontId="59" fillId="0" borderId="15" xfId="0" applyFont="1" applyBorder="1" applyAlignment="1">
      <alignment horizontal="left"/>
    </xf>
    <xf numFmtId="165" fontId="59" fillId="0" borderId="15" xfId="0" applyNumberFormat="1" applyFont="1" applyBorder="1"/>
    <xf numFmtId="0" fontId="59" fillId="0" borderId="15" xfId="0" applyFont="1" applyBorder="1"/>
    <xf numFmtId="0" fontId="59" fillId="0" borderId="15" xfId="0" pivotButton="1" applyFont="1" applyBorder="1" applyAlignment="1">
      <alignment horizontal="center" wrapText="1"/>
    </xf>
    <xf numFmtId="0" fontId="59" fillId="0" borderId="15" xfId="0" applyFont="1" applyBorder="1" applyAlignment="1">
      <alignment horizontal="center" vertical="center" wrapText="1"/>
    </xf>
    <xf numFmtId="166" fontId="20" fillId="31" borderId="10" xfId="63" applyNumberFormat="1" applyFont="1" applyFill="1" applyBorder="1" applyAlignment="1">
      <alignment horizontal="right" vertical="center" wrapText="1"/>
    </xf>
    <xf numFmtId="166" fontId="20" fillId="31" borderId="10" xfId="85" applyNumberFormat="1" applyFont="1" applyFill="1" applyBorder="1" applyAlignment="1">
      <alignment horizontal="right" vertical="center" wrapText="1" indent="1"/>
    </xf>
    <xf numFmtId="164" fontId="51" fillId="24" borderId="56" xfId="63" applyNumberFormat="1" applyFont="1" applyFill="1" applyBorder="1" applyAlignment="1">
      <alignment horizontal="right" vertical="center" wrapText="1"/>
    </xf>
    <xf numFmtId="164" fontId="51" fillId="0" borderId="56" xfId="63" applyNumberFormat="1" applyFont="1" applyFill="1" applyBorder="1" applyAlignment="1">
      <alignment horizontal="right" vertical="center" wrapText="1"/>
    </xf>
    <xf numFmtId="166" fontId="20" fillId="0" borderId="56" xfId="85" applyNumberFormat="1" applyFont="1" applyFill="1" applyBorder="1" applyAlignment="1">
      <alignment horizontal="right" vertical="center" wrapText="1" indent="1"/>
    </xf>
    <xf numFmtId="164" fontId="20" fillId="24" borderId="0" xfId="0" applyNumberFormat="1" applyFont="1" applyFill="1" applyAlignment="1">
      <alignment horizontal="center" vertical="center" wrapText="1"/>
    </xf>
    <xf numFmtId="164" fontId="21" fillId="24" borderId="0" xfId="0" applyNumberFormat="1" applyFont="1" applyFill="1" applyAlignment="1">
      <alignment horizontal="center" vertical="center" wrapText="1"/>
    </xf>
    <xf numFmtId="0" fontId="41" fillId="33" borderId="44" xfId="0" applyFont="1" applyFill="1" applyBorder="1" applyAlignment="1">
      <alignment horizontal="center" vertical="center"/>
    </xf>
    <xf numFmtId="0" fontId="41" fillId="33" borderId="41" xfId="0" applyFont="1" applyFill="1" applyBorder="1" applyAlignment="1">
      <alignment horizontal="center" vertical="center"/>
    </xf>
    <xf numFmtId="0" fontId="41" fillId="33" borderId="45" xfId="0" applyFont="1" applyFill="1" applyBorder="1" applyAlignment="1">
      <alignment horizontal="center" vertical="center"/>
    </xf>
    <xf numFmtId="0" fontId="46" fillId="33" borderId="44" xfId="0" applyFont="1" applyFill="1" applyBorder="1" applyAlignment="1">
      <alignment horizontal="center" vertical="center"/>
    </xf>
    <xf numFmtId="0" fontId="46" fillId="33" borderId="41" xfId="0" applyFont="1" applyFill="1" applyBorder="1" applyAlignment="1">
      <alignment horizontal="center" vertical="center"/>
    </xf>
    <xf numFmtId="0" fontId="46" fillId="33" borderId="45" xfId="0" applyFont="1" applyFill="1" applyBorder="1" applyAlignment="1">
      <alignment horizontal="center" vertical="center"/>
    </xf>
    <xf numFmtId="0" fontId="48" fillId="24" borderId="10" xfId="0" applyFont="1" applyFill="1" applyBorder="1" applyAlignment="1">
      <alignment horizontal="center" vertical="center"/>
    </xf>
    <xf numFmtId="0" fontId="21" fillId="24" borderId="58" xfId="0" applyFont="1" applyFill="1" applyBorder="1" applyAlignment="1">
      <alignment horizontal="center" vertical="center" wrapText="1"/>
    </xf>
  </cellXfs>
  <cellStyles count="113">
    <cellStyle name="20% - Accent1" xfId="1" xr:uid="{00000000-0005-0000-0000-000000000000}"/>
    <cellStyle name="20% - Accent1 2" xfId="86" xr:uid="{5CED55E8-0EB5-4900-B81D-EE74B7463295}"/>
    <cellStyle name="20% - Accent2" xfId="2" xr:uid="{00000000-0005-0000-0000-000001000000}"/>
    <cellStyle name="20% - Accent2 2" xfId="87" xr:uid="{EAA3A421-706D-42E0-BA58-CFB3AB7B7C92}"/>
    <cellStyle name="20% - Accent3" xfId="3" xr:uid="{00000000-0005-0000-0000-000002000000}"/>
    <cellStyle name="20% - Accent3 2" xfId="88" xr:uid="{807CCC3A-9A0C-4579-83AC-B4FCDAF6EDBB}"/>
    <cellStyle name="20% - Accent4" xfId="4" xr:uid="{00000000-0005-0000-0000-000003000000}"/>
    <cellStyle name="20% - Accent4 2" xfId="89" xr:uid="{2679CBF9-9C1B-4C63-BD3B-557A0B71073A}"/>
    <cellStyle name="20% - Accent5" xfId="5" xr:uid="{00000000-0005-0000-0000-000004000000}"/>
    <cellStyle name="20% - Accent5 2" xfId="90" xr:uid="{85CAAFC8-5986-4982-92A5-282ACB2B9647}"/>
    <cellStyle name="20% - Accent6" xfId="6" xr:uid="{00000000-0005-0000-0000-000005000000}"/>
    <cellStyle name="20% - Accent6 2" xfId="91" xr:uid="{0BA77E81-9612-4C5A-8388-7404EC7EB36F}"/>
    <cellStyle name="20% - Colore 1" xfId="7" xr:uid="{00000000-0005-0000-0000-000006000000}"/>
    <cellStyle name="20% - Colore 2" xfId="8" xr:uid="{00000000-0005-0000-0000-000007000000}"/>
    <cellStyle name="20% - Colore 3" xfId="9" xr:uid="{00000000-0005-0000-0000-000008000000}"/>
    <cellStyle name="20% - Colore 4" xfId="10" xr:uid="{00000000-0005-0000-0000-000009000000}"/>
    <cellStyle name="20% - Colore 5" xfId="11" xr:uid="{00000000-0005-0000-0000-00000A000000}"/>
    <cellStyle name="20% - Colore 6" xfId="12" xr:uid="{00000000-0005-0000-0000-00000B000000}"/>
    <cellStyle name="40% - Accent1" xfId="13" xr:uid="{00000000-0005-0000-0000-00000C000000}"/>
    <cellStyle name="40% - Accent1 2" xfId="94" xr:uid="{9B75ACB8-4345-483E-8C61-768A25518B38}"/>
    <cellStyle name="40% - Accent2" xfId="14" xr:uid="{00000000-0005-0000-0000-00000D000000}"/>
    <cellStyle name="40% - Accent2 2" xfId="95" xr:uid="{DE2D86AA-D354-4A13-96D5-53BC2A8E1F0F}"/>
    <cellStyle name="40% - Accent3" xfId="15" xr:uid="{00000000-0005-0000-0000-00000E000000}"/>
    <cellStyle name="40% - Accent3 2" xfId="96" xr:uid="{763BD753-25B1-46FF-AF45-40154BC03FC7}"/>
    <cellStyle name="40% - Accent4" xfId="16" xr:uid="{00000000-0005-0000-0000-00000F000000}"/>
    <cellStyle name="40% - Accent4 2" xfId="97" xr:uid="{3548D139-9EDC-4F61-AFCD-0A9A72F09B42}"/>
    <cellStyle name="40% - Accent5" xfId="17" xr:uid="{00000000-0005-0000-0000-000010000000}"/>
    <cellStyle name="40% - Accent5 2" xfId="98" xr:uid="{5D246EAB-F585-4F34-9B77-86254FAC33E2}"/>
    <cellStyle name="40% - Accent6" xfId="18" xr:uid="{00000000-0005-0000-0000-000011000000}"/>
    <cellStyle name="40% - Accent6 2" xfId="99" xr:uid="{3A36220A-131A-48EB-A54B-0A24ADCA745B}"/>
    <cellStyle name="40% - Colore 1" xfId="19" xr:uid="{00000000-0005-0000-0000-000012000000}"/>
    <cellStyle name="40% - Colore 2" xfId="20" xr:uid="{00000000-0005-0000-0000-000013000000}"/>
    <cellStyle name="40% - Colore 3" xfId="21" xr:uid="{00000000-0005-0000-0000-000014000000}"/>
    <cellStyle name="40% - Colore 4" xfId="22" xr:uid="{00000000-0005-0000-0000-000015000000}"/>
    <cellStyle name="40% - Colore 5" xfId="23" xr:uid="{00000000-0005-0000-0000-000016000000}"/>
    <cellStyle name="40% - Colore 6" xfId="24" xr:uid="{00000000-0005-0000-0000-000017000000}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 1" xfId="31" xr:uid="{00000000-0005-0000-0000-00001E000000}"/>
    <cellStyle name="60% - Colore 2" xfId="32" xr:uid="{00000000-0005-0000-0000-00001F000000}"/>
    <cellStyle name="60% - Colore 3" xfId="33" xr:uid="{00000000-0005-0000-0000-000020000000}"/>
    <cellStyle name="60% - Colore 4" xfId="34" xr:uid="{00000000-0005-0000-0000-000021000000}"/>
    <cellStyle name="60% - Colore 5" xfId="35" xr:uid="{00000000-0005-0000-0000-000022000000}"/>
    <cellStyle name="60% - Colore 6" xfId="36" xr:uid="{00000000-0005-0000-0000-000023000000}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" xfId="44" xr:uid="{00000000-0005-0000-0000-00002B000000}"/>
    <cellStyle name="Calcolo 2" xfId="100" xr:uid="{9B0C205C-6A5F-4114-AC04-98F83C1F8475}"/>
    <cellStyle name="Calculation" xfId="45" xr:uid="{00000000-0005-0000-0000-00002C000000}"/>
    <cellStyle name="Calculation 2" xfId="101" xr:uid="{3CD67052-18E1-4182-9D04-CDF4E6945B51}"/>
    <cellStyle name="Cella collegata" xfId="46" xr:uid="{00000000-0005-0000-0000-00002D000000}"/>
    <cellStyle name="Cella da controllare" xfId="47" xr:uid="{00000000-0005-0000-0000-00002E000000}"/>
    <cellStyle name="Check Cell" xfId="48" xr:uid="{00000000-0005-0000-0000-00002F000000}"/>
    <cellStyle name="Colore 1" xfId="49" xr:uid="{00000000-0005-0000-0000-000030000000}"/>
    <cellStyle name="Colore 2" xfId="50" xr:uid="{00000000-0005-0000-0000-000031000000}"/>
    <cellStyle name="Colore 3" xfId="51" xr:uid="{00000000-0005-0000-0000-000032000000}"/>
    <cellStyle name="Colore 4" xfId="52" xr:uid="{00000000-0005-0000-0000-000033000000}"/>
    <cellStyle name="Colore 5" xfId="53" xr:uid="{00000000-0005-0000-0000-000034000000}"/>
    <cellStyle name="Colore 6" xfId="54" xr:uid="{00000000-0005-0000-0000-000035000000}"/>
    <cellStyle name="Euro" xfId="55" xr:uid="{00000000-0005-0000-0000-000036000000}"/>
    <cellStyle name="Explanatory Text" xfId="56" xr:uid="{00000000-0005-0000-0000-000037000000}"/>
    <cellStyle name="Good" xfId="57" xr:uid="{00000000-0005-0000-0000-000038000000}"/>
    <cellStyle name="Heading 1" xfId="58" xr:uid="{00000000-0005-0000-0000-000039000000}"/>
    <cellStyle name="Heading 2" xfId="59" xr:uid="{00000000-0005-0000-0000-00003A000000}"/>
    <cellStyle name="Heading 3" xfId="60" xr:uid="{00000000-0005-0000-0000-00003B000000}"/>
    <cellStyle name="Heading 4" xfId="61" xr:uid="{00000000-0005-0000-0000-00003C000000}"/>
    <cellStyle name="Linked Cell" xfId="62" xr:uid="{00000000-0005-0000-0000-00003D000000}"/>
    <cellStyle name="Migliaia" xfId="63" builtinId="3"/>
    <cellStyle name="Migliaia [0] 2" xfId="111" xr:uid="{03C84BAE-54B1-4793-84AF-696EF14DB031}"/>
    <cellStyle name="Migliaia 2" xfId="64" xr:uid="{00000000-0005-0000-0000-000040000000}"/>
    <cellStyle name="Migliaia 2 2" xfId="104" xr:uid="{FD1CBC16-F2FB-4407-AC63-B32B3ADA7816}"/>
    <cellStyle name="Migliaia 3" xfId="103" xr:uid="{A4F340A2-6989-4317-B648-BFA1F9BA6491}"/>
    <cellStyle name="Migliaia 4" xfId="92" xr:uid="{93520C03-ACA1-478D-8814-556C3169BA7E}"/>
    <cellStyle name="Migliaia 5" xfId="102" xr:uid="{C787A2FB-10C3-45BC-8FBA-BD2ED9A54DEF}"/>
    <cellStyle name="Migliaia 6" xfId="93" xr:uid="{378D9816-758C-4D3B-830B-1260E45BB73A}"/>
    <cellStyle name="Migliaia 7" xfId="112" xr:uid="{79361849-C363-427A-B21E-65B23EEF7538}"/>
    <cellStyle name="Neutral" xfId="65" xr:uid="{00000000-0005-0000-0000-000041000000}"/>
    <cellStyle name="Neutrale" xfId="66" xr:uid="{00000000-0005-0000-0000-000042000000}"/>
    <cellStyle name="Normale" xfId="0" builtinId="0"/>
    <cellStyle name="Normale 2" xfId="67" xr:uid="{00000000-0005-0000-0000-000044000000}"/>
    <cellStyle name="Normale 2 2" xfId="105" xr:uid="{BE86BF1B-15EF-47C5-8B1E-3A75D206C886}"/>
    <cellStyle name="Normale_TS_VisureCatastali edifici" xfId="68" xr:uid="{00000000-0005-0000-0000-000045000000}"/>
    <cellStyle name="Nota" xfId="69" xr:uid="{00000000-0005-0000-0000-000046000000}"/>
    <cellStyle name="Nota 2" xfId="106" xr:uid="{A1A83E10-A94D-4746-A807-55CC23C6C87B}"/>
    <cellStyle name="Note" xfId="70" xr:uid="{00000000-0005-0000-0000-000047000000}"/>
    <cellStyle name="Note 2" xfId="107" xr:uid="{F11BFF17-AB03-43CA-BDFF-2696ABB1380E}"/>
    <cellStyle name="Percentuale" xfId="71" builtinId="5"/>
    <cellStyle name="Testo avviso" xfId="72" xr:uid="{00000000-0005-0000-0000-000049000000}"/>
    <cellStyle name="Testo descrittivo" xfId="73" xr:uid="{00000000-0005-0000-0000-00004A000000}"/>
    <cellStyle name="Title" xfId="74" xr:uid="{00000000-0005-0000-0000-00004B000000}"/>
    <cellStyle name="Titolo" xfId="75" xr:uid="{00000000-0005-0000-0000-00004C000000}"/>
    <cellStyle name="Titolo 1" xfId="76" xr:uid="{00000000-0005-0000-0000-00004D000000}"/>
    <cellStyle name="Titolo 2" xfId="77" xr:uid="{00000000-0005-0000-0000-00004E000000}"/>
    <cellStyle name="Titolo 3" xfId="78" xr:uid="{00000000-0005-0000-0000-00004F000000}"/>
    <cellStyle name="Titolo 4" xfId="79" xr:uid="{00000000-0005-0000-0000-000050000000}"/>
    <cellStyle name="Total" xfId="80" xr:uid="{00000000-0005-0000-0000-000051000000}"/>
    <cellStyle name="Total 2" xfId="108" xr:uid="{AD58421A-3673-4F39-9D9F-DCDF3D777591}"/>
    <cellStyle name="Totale" xfId="81" xr:uid="{00000000-0005-0000-0000-000052000000}"/>
    <cellStyle name="Totale 2" xfId="109" xr:uid="{5F00C8A3-085B-4775-99E5-675299D3E587}"/>
    <cellStyle name="Valore non valido" xfId="82" xr:uid="{00000000-0005-0000-0000-000053000000}"/>
    <cellStyle name="Valore valido" xfId="83" xr:uid="{00000000-0005-0000-0000-000054000000}"/>
    <cellStyle name="Valuta" xfId="85" builtinId="4"/>
    <cellStyle name="Valuta 2" xfId="110" xr:uid="{AD2AC635-5666-4596-9821-C9C33D9D8487}"/>
    <cellStyle name="Warning Text" xfId="84" xr:uid="{00000000-0005-0000-0000-000056000000}"/>
  </cellStyles>
  <dxfs count="82">
    <dxf>
      <fill>
        <patternFill>
          <bgColor indexed="42"/>
        </patternFill>
      </fill>
    </dxf>
    <dxf>
      <fill>
        <patternFill>
          <bgColor indexed="42"/>
        </patternFill>
      </fill>
    </dxf>
    <dxf>
      <alignment wrapText="1"/>
    </dxf>
    <dxf>
      <alignment wrapText="0"/>
    </dxf>
    <dxf>
      <alignment vertical="center"/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sz val="11"/>
      </font>
    </dxf>
    <dxf>
      <font>
        <name val="Cambria"/>
        <scheme val="major"/>
      </font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numFmt numFmtId="165" formatCode="&quot;€&quot;\ #,##0.0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sz val="11"/>
      </font>
    </dxf>
    <dxf>
      <font>
        <name val="Cambria"/>
        <scheme val="major"/>
      </font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numFmt numFmtId="165" formatCode="&quot;€&quot;\ #,##0.0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/>
    </dxf>
    <dxf>
      <alignment horizontal="center"/>
    </dxf>
    <dxf>
      <alignment vertical="center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alignment vertical="center"/>
    </dxf>
    <dxf>
      <alignment vertical="center"/>
    </dxf>
    <dxf>
      <alignment wrapText="1"/>
    </dxf>
    <dxf>
      <alignment wrapText="1"/>
    </dxf>
    <dxf>
      <numFmt numFmtId="35" formatCode="_-* #,##0.00_-;\-* #,##0.00_-;_-* &quot;-&quot;??_-;_-@_-"/>
    </dxf>
    <dxf>
      <alignment horizontal="center"/>
    </dxf>
    <dxf>
      <alignment horizontal="right" vertical="center"/>
    </dxf>
    <dxf>
      <alignment horizontal="right" vertical="center"/>
    </dxf>
    <dxf>
      <alignment horizontal="right"/>
    </dxf>
    <dxf>
      <alignment vertical="center"/>
    </dxf>
    <dxf>
      <alignment vertical="center"/>
    </dxf>
    <dxf>
      <alignment wrapText="1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alignment vertical="center"/>
    </dxf>
    <dxf>
      <alignment vertical="center"/>
    </dxf>
    <dxf>
      <alignment horizontal="center"/>
    </dxf>
    <dxf>
      <alignment horizontal="center"/>
    </dxf>
  </dxfs>
  <tableStyles count="0" defaultTableStyle="TableStyleMedium9" defaultPivotStyle="PivotStyleLight16"/>
  <colors>
    <mruColors>
      <color rgb="FFFFFF99"/>
      <color rgb="FF00CC00"/>
      <color rgb="FF99CCFF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6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AMBITO%20ATTIVITA%20ECONOMICHE/6%20-%20ANALISI%20ECON-FINANZ/RENDICONTO/Trentino%20Sviluppo/Rendicontazione%202023/Rendicontazione%20Istruttorie_2023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lisa.pegoretti\AppData\Local\Microsoft\Windows\INetCache\Content.Outlook\K96TC3WY\ELENCO%20TRASPARENZA.xlsx" TargetMode="External"/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efatti Patrizia" refreshedDate="44216.417129050926" createdVersion="6" refreshedVersion="6" minRefreshableVersion="3" recordCount="68" xr:uid="{00000000-000A-0000-FFFF-FFFF03000000}">
  <cacheSource type="worksheet">
    <worksheetSource ref="A1:U72" sheet="Tabella 2021 def" r:id="rId2"/>
  </cacheSource>
  <cacheFields count="21">
    <cacheField name="RAGIONE/DENOMINAZIONE SOCIALE" numFmtId="0">
      <sharedItems/>
    </cacheField>
    <cacheField name="C.F. / P.IVA" numFmtId="0">
      <sharedItems containsMixedTypes="1" containsNumber="1" containsInteger="1" minValue="2202940223" maxValue="15032621003"/>
    </cacheField>
    <cacheField name="SEDE LEGALE/INDIRIZZO" numFmtId="0">
      <sharedItems/>
    </cacheField>
    <cacheField name="ATTIVITA' ESERCITATA" numFmtId="0">
      <sharedItems/>
    </cacheField>
    <cacheField name="CODICE ATECO 2007" numFmtId="0">
      <sharedItems/>
    </cacheField>
    <cacheField name="DATA RICHIESTA" numFmtId="14">
      <sharedItems containsDate="1" containsMixedTypes="1" minDate="2018-07-02T00:00:00" maxDate="2020-12-04T00:00:00"/>
    </cacheField>
    <cacheField name="OGGETTO RICHIESTA" numFmtId="0">
      <sharedItems count="8">
        <s v="ampliamento BIC"/>
        <s v="insediamento BIC"/>
        <s v="rinnovo BIC"/>
        <s v="rinnovo locazione ordinaria"/>
        <s v="insediamento locazione ordinaria"/>
        <s v="ampliamento locazione ordinaria"/>
        <s v="cessione con contributo"/>
        <s v="cessione area con applicazione “Direttiva Aree”"/>
      </sharedItems>
    </cacheField>
    <cacheField name="IMMOBILE/AREA" numFmtId="0">
      <sharedItems/>
    </cacheField>
    <cacheField name="CENTRO DI COSTO" numFmtId="0">
      <sharedItems/>
    </cacheField>
    <cacheField name="NORMATIVA DI RIFERIMENTO" numFmtId="0">
      <sharedItems longText="1"/>
    </cacheField>
    <cacheField name="DATA ISTRUTTORIA" numFmtId="14">
      <sharedItems containsDate="1" containsMixedTypes="1" minDate="2018-07-31T00:00:00" maxDate="2020-12-24T00:00:00"/>
    </cacheField>
    <cacheField name="ESITO ISTRUTTORIA" numFmtId="0">
      <sharedItems/>
    </cacheField>
    <cacheField name="DATA DELIBERA CDA" numFmtId="14">
      <sharedItems containsDate="1" containsMixedTypes="1" minDate="2019-02-21T00:00:00" maxDate="2020-12-11T00:00:00"/>
    </cacheField>
    <cacheField name="PARERE CDA" numFmtId="0">
      <sharedItems/>
    </cacheField>
    <cacheField name="DATA CONTRATTO" numFmtId="14">
      <sharedItems containsDate="1" containsMixedTypes="1" minDate="2020-01-07T00:00:00" maxDate="2020-12-31T00:00:00"/>
    </cacheField>
    <cacheField name="BENEFICIO COMPLESSIVO DETERMINATO" numFmtId="43">
      <sharedItems containsSemiMixedTypes="0" containsString="0" containsNumber="1" minValue="0" maxValue="174358.94"/>
    </cacheField>
    <cacheField name="di cui DE MINIMIS " numFmtId="43">
      <sharedItems containsSemiMixedTypes="0" containsString="0" containsNumber="1" minValue="0" maxValue="174358.94"/>
    </cacheField>
    <cacheField name="di cui ESENZIONE" numFmtId="43">
      <sharedItems containsSemiMixedTypes="0" containsString="0" containsNumber="1" containsInteger="1" minValue="0" maxValue="0"/>
    </cacheField>
    <cacheField name="di cui INTERESSI" numFmtId="43">
      <sharedItems containsSemiMixedTypes="0" containsString="0" containsNumber="1" containsInteger="1" minValue="0" maxValue="0"/>
    </cacheField>
    <cacheField name="di cui CONTRIBUTO DETERMINATO EX ART. 3 E 4 LP 6/99" numFmtId="43">
      <sharedItems containsMixedTypes="1" containsNumber="1" containsInteger="1" minValue="0" maxValue="0"/>
    </cacheField>
    <cacheField name="di cui DE MINIMIS SU INTERESSI" numFmtId="43">
      <sharedItems containsMixedTypes="1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goretti Elisa" refreshedDate="45322.622720949075" createdVersion="8" refreshedVersion="8" minRefreshableVersion="3" recordCount="57" xr:uid="{CB81B389-7030-49DB-A55A-5A52DBD26B00}">
  <cacheSource type="worksheet">
    <worksheetSource ref="A1:U58" sheet="tabella per WORD 2022 x Pivot"/>
  </cacheSource>
  <cacheFields count="21">
    <cacheField name="RAGIONE/DENOMINAZIONE SOCIALE" numFmtId="0">
      <sharedItems/>
    </cacheField>
    <cacheField name="C.F. / P.IVA" numFmtId="0">
      <sharedItems/>
    </cacheField>
    <cacheField name="SEDE LEGALE/INDIRIZZO (aggiornato all'1/02/2022)" numFmtId="0">
      <sharedItems/>
    </cacheField>
    <cacheField name="ATTIVITA' ESERCITATA" numFmtId="0">
      <sharedItems containsMixedTypes="1" containsNumber="1" minValue="0" maxValue="275000"/>
    </cacheField>
    <cacheField name="CODICE ATECO 2007" numFmtId="0">
      <sharedItems containsMixedTypes="1" containsNumber="1" minValue="0" maxValue="173116.55"/>
    </cacheField>
    <cacheField name="DATA RICHIESTA" numFmtId="14">
      <sharedItems containsDate="1" containsMixedTypes="1" minDate="1899-12-30T00:00:00" maxDate="1930-02-06T16:48:00"/>
    </cacheField>
    <cacheField name="OGGETTO RICHIESTA" numFmtId="0">
      <sharedItems count="15">
        <e v="#REF!"/>
        <s v="rinnovo locazione ordinaria" u="1"/>
        <s v="insediamento BIC" u="1"/>
        <s v="rinnovo BIC" u="1"/>
        <s v="cessione area con applicazione “Direttiva Aree”" u="1"/>
        <s v="ampliamento BIC" u="1"/>
        <s v="insediamento locazione ordinaria" u="1"/>
        <s v="ampliamento BIC e locazione" u="1"/>
        <s v="rinnovo del minimis" u="1"/>
        <s v="subentro insediamento BIC" u="1"/>
        <s v="ampliamento BIC " u="1"/>
        <s v="insediamento ampliamento completo" u="1"/>
        <s v="ampliamento locazione" u="1"/>
        <s v="rinnovo de minimis" u="1"/>
        <s v="insediamento nuova iniziativa" u="1"/>
      </sharedItems>
    </cacheField>
    <cacheField name="IMMOBILE/AREA" numFmtId="0">
      <sharedItems/>
    </cacheField>
    <cacheField name="CENTRO DI COSTO" numFmtId="0">
      <sharedItems count="4">
        <e v="#REF!"/>
        <s v="FONDO" u="1"/>
        <s v="GP" u="1"/>
        <s v="GP/FONDO" u="1"/>
      </sharedItems>
    </cacheField>
    <cacheField name="NORMATIVA DI RIFERIMENTO" numFmtId="0">
      <sharedItems/>
    </cacheField>
    <cacheField name="DATA ISTRUTTORIA" numFmtId="14">
      <sharedItems/>
    </cacheField>
    <cacheField name="ESITO ISTRUTTORIA" numFmtId="0">
      <sharedItems/>
    </cacheField>
    <cacheField name="DATA DELIBERA CDA" numFmtId="0">
      <sharedItems/>
    </cacheField>
    <cacheField name="PARERE CDA" numFmtId="0">
      <sharedItems/>
    </cacheField>
    <cacheField name="DATA CONTRATTO" numFmtId="0">
      <sharedItems/>
    </cacheField>
    <cacheField name="BENEFICIO COMPLESSIVO DETERMINATO" numFmtId="43">
      <sharedItems/>
    </cacheField>
    <cacheField name="di cui DE MINIMIS " numFmtId="43">
      <sharedItems/>
    </cacheField>
    <cacheField name="di cui ESENZIONE" numFmtId="43">
      <sharedItems containsSemiMixedTypes="0" containsString="0" containsNumber="1" containsInteger="1" minValue="0" maxValue="0"/>
    </cacheField>
    <cacheField name="di cui INTERESSI" numFmtId="43">
      <sharedItems/>
    </cacheField>
    <cacheField name="di cui CONTRIBUTO DETERMINATO EX ART. 3 E 4 LP 6/99" numFmtId="43">
      <sharedItems containsSemiMixedTypes="0" containsString="0" containsNumber="1" containsInteger="1" minValue="0" maxValue="0"/>
    </cacheField>
    <cacheField name="di cui DE MINIMIS SU INTERESSI" numFmtId="43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goretti Elisa" refreshedDate="45322.622721180553" createdVersion="7" refreshedVersion="8" minRefreshableVersion="3" recordCount="56" xr:uid="{00000000-000A-0000-FFFF-FFFF04000000}">
  <cacheSource type="worksheet">
    <worksheetSource ref="A1:U57" sheet="tabella per WORD 2022 x Pivot"/>
  </cacheSource>
  <cacheFields count="21">
    <cacheField name="RAGIONE/DENOMINAZIONE SOCIALE" numFmtId="0">
      <sharedItems/>
    </cacheField>
    <cacheField name="C.F. / P.IVA" numFmtId="0">
      <sharedItems/>
    </cacheField>
    <cacheField name="SEDE LEGALE/INDIRIZZO (aggiornato all'1/02/2022)" numFmtId="0">
      <sharedItems/>
    </cacheField>
    <cacheField name="ATTIVITA' ESERCITATA" numFmtId="0">
      <sharedItems containsMixedTypes="1" containsNumber="1" minValue="0" maxValue="275000"/>
    </cacheField>
    <cacheField name="CODICE ATECO 2007" numFmtId="0">
      <sharedItems containsMixedTypes="1" containsNumber="1" minValue="0" maxValue="173116.55"/>
    </cacheField>
    <cacheField name="DATA RICHIESTA" numFmtId="14">
      <sharedItems containsDate="1" containsMixedTypes="1" minDate="1899-12-30T00:00:00" maxDate="1930-02-06T16:48:00"/>
    </cacheField>
    <cacheField name="OGGETTO RICHIESTA" numFmtId="0">
      <sharedItems count="11">
        <e v="#REF!"/>
        <s v="insediamento BIC" u="1"/>
        <s v="ampliamento BIC" u="1"/>
        <s v="rinnovo locazione ordinaria" u="1"/>
        <s v="rinnovo BIC" u="1"/>
        <s v="insediamento locazione ordinaria" u="1"/>
        <s v="ampliamento e rinnovo BIC" u="1"/>
        <s v="ampliamento locazione ordinaria" u="1"/>
        <s v="fondo impianti" u="1"/>
        <s v="cessione area con applicazione “Direttiva Aree”" u="1"/>
        <s v="OGGETTO RICHIESTA" u="1"/>
      </sharedItems>
    </cacheField>
    <cacheField name="IMMOBILE/AREA" numFmtId="0">
      <sharedItems/>
    </cacheField>
    <cacheField name="CENTRO DI COSTO" numFmtId="0">
      <sharedItems count="5">
        <e v="#REF!"/>
        <s v="FONDO" u="1"/>
        <s v="GP" u="1"/>
        <s v="FONDO " u="1"/>
        <s v="CENTRO DI COSTO" u="1"/>
      </sharedItems>
    </cacheField>
    <cacheField name="NORMATIVA DI RIFERIMENTO" numFmtId="0">
      <sharedItems/>
    </cacheField>
    <cacheField name="DATA ISTRUTTORIA" numFmtId="14">
      <sharedItems/>
    </cacheField>
    <cacheField name="ESITO ISTRUTTORIA" numFmtId="0">
      <sharedItems/>
    </cacheField>
    <cacheField name="DATA DELIBERA CDA" numFmtId="0">
      <sharedItems/>
    </cacheField>
    <cacheField name="PARERE CDA" numFmtId="0">
      <sharedItems/>
    </cacheField>
    <cacheField name="DATA CONTRATTO" numFmtId="0">
      <sharedItems/>
    </cacheField>
    <cacheField name="BENEFICIO COMPLESSIVO DETERMINATO" numFmtId="43">
      <sharedItems/>
    </cacheField>
    <cacheField name="di cui DE MINIMIS " numFmtId="43">
      <sharedItems/>
    </cacheField>
    <cacheField name="di cui ESENZIONE" numFmtId="43">
      <sharedItems containsSemiMixedTypes="0" containsString="0" containsNumber="1" containsInteger="1" minValue="0" maxValue="0"/>
    </cacheField>
    <cacheField name="di cui INTERESSI" numFmtId="43">
      <sharedItems/>
    </cacheField>
    <cacheField name="di cui CONTRIBUTO DETERMINATO EX ART. 3 E 4 LP 6/99" numFmtId="43">
      <sharedItems containsSemiMixedTypes="0" containsString="0" containsNumber="1" containsInteger="1" minValue="0" maxValue="0"/>
    </cacheField>
    <cacheField name="di cui DE MINIMIS SU INTERESSI" numFmtId="43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goretti Elisa" refreshedDate="45322.622796180556" createdVersion="6" refreshedVersion="8" minRefreshableVersion="3" recordCount="55" xr:uid="{00000000-000A-0000-FFFF-FFFF02000000}">
  <cacheSource type="worksheet">
    <worksheetSource ref="A1:U56" sheet="tabella per WORD 2022"/>
  </cacheSource>
  <cacheFields count="21">
    <cacheField name="RAGIONE/DENOMINAZIONE SOCIALE" numFmtId="0">
      <sharedItems/>
    </cacheField>
    <cacheField name="C.F. / P.IVA" numFmtId="0">
      <sharedItems/>
    </cacheField>
    <cacheField name="SEDE LEGALE/INDIRIZZO (aggiornato all'25/01/2023)" numFmtId="0">
      <sharedItems/>
    </cacheField>
    <cacheField name="ATTIVITA' ESERCITATA" numFmtId="0">
      <sharedItems containsMixedTypes="1" containsNumber="1" minValue="0" maxValue="275000"/>
    </cacheField>
    <cacheField name="CODICE ATECO 2007" numFmtId="0">
      <sharedItems containsMixedTypes="1" containsNumber="1" minValue="0" maxValue="173116.55"/>
    </cacheField>
    <cacheField name="DATA RICHIESTA" numFmtId="14">
      <sharedItems containsDate="1" containsMixedTypes="1" minDate="1899-12-30T00:00:00" maxDate="1930-02-06T16:48:00"/>
    </cacheField>
    <cacheField name="OGGETTO RICHIESTA" numFmtId="0">
      <sharedItems count="10">
        <e v="#REF!"/>
        <s v="OGGETTO RICHIESTA"/>
        <s v="ampliamento BIC" u="1"/>
        <s v="insediamento BIC" u="1"/>
        <s v="rinnovo BIC" u="1"/>
        <s v="rinnovo locazione ordinaria" u="1"/>
        <s v="insediamento locazione ordinaria" u="1"/>
        <s v="ampliamento locazione ordinaria" u="1"/>
        <s v="cessione con contributo" u="1"/>
        <s v="cessione area con applicazione “Direttiva Aree”" u="1"/>
      </sharedItems>
    </cacheField>
    <cacheField name="IMMOBILE/AREA" numFmtId="0">
      <sharedItems/>
    </cacheField>
    <cacheField name="CENTRO DI COSTO" numFmtId="0">
      <sharedItems count="4">
        <e v="#REF!"/>
        <s v="CENTRO DI COSTO"/>
        <s v="GP" u="1"/>
        <s v="FONDO" u="1"/>
      </sharedItems>
    </cacheField>
    <cacheField name="NORMATIVA DI RIFERIMENTO" numFmtId="0">
      <sharedItems/>
    </cacheField>
    <cacheField name="DATA ISTRUTTORIA" numFmtId="14">
      <sharedItems/>
    </cacheField>
    <cacheField name="ESITO ISTRUTTORIA" numFmtId="0">
      <sharedItems/>
    </cacheField>
    <cacheField name="DATA DELIBERA CDA" numFmtId="0">
      <sharedItems/>
    </cacheField>
    <cacheField name="PARERE CDA" numFmtId="0">
      <sharedItems/>
    </cacheField>
    <cacheField name="DATA CONTRATTO" numFmtId="14">
      <sharedItems/>
    </cacheField>
    <cacheField name="BENEFICIO COMPLESSIVO DETERMINATO" numFmtId="43">
      <sharedItems/>
    </cacheField>
    <cacheField name="di cui DE MINIMIS " numFmtId="43">
      <sharedItems/>
    </cacheField>
    <cacheField name="di cui ESENZIONE" numFmtId="43">
      <sharedItems containsMixedTypes="1" containsNumber="1" containsInteger="1" minValue="0" maxValue="0"/>
    </cacheField>
    <cacheField name="di cui INTERESSI" numFmtId="43">
      <sharedItems/>
    </cacheField>
    <cacheField name="di cui CONTRIBUTO DETERMINATO EX ART. 3 E 4 LP 6/99" numFmtId="43">
      <sharedItems/>
    </cacheField>
    <cacheField name="di cui DE MINIMIS SU INTERESSI" numFmtId="43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goretti Elisa" refreshedDate="45322.622796412033" createdVersion="6" refreshedVersion="8" minRefreshableVersion="3" recordCount="55" xr:uid="{00000000-000A-0000-FFFF-FFFF01000000}">
  <cacheSource type="worksheet">
    <worksheetSource ref="A1:U56" sheet="tabella per WORD 2022"/>
  </cacheSource>
  <cacheFields count="21">
    <cacheField name="RAGIONE/DENOMINAZIONE SOCIALE" numFmtId="0">
      <sharedItems/>
    </cacheField>
    <cacheField name="C.F. / P.IVA" numFmtId="0">
      <sharedItems/>
    </cacheField>
    <cacheField name="SEDE LEGALE/INDIRIZZO (aggiornato all'25/01/2023)" numFmtId="0">
      <sharedItems/>
    </cacheField>
    <cacheField name="ATTIVITA' ESERCITATA" numFmtId="0">
      <sharedItems containsMixedTypes="1" containsNumber="1" minValue="0" maxValue="275000"/>
    </cacheField>
    <cacheField name="CODICE ATECO 2007" numFmtId="0">
      <sharedItems containsMixedTypes="1" containsNumber="1" minValue="0" maxValue="173116.55"/>
    </cacheField>
    <cacheField name="DATA RICHIESTA" numFmtId="14">
      <sharedItems containsDate="1" containsMixedTypes="1" minDate="1899-12-30T00:00:00" maxDate="1930-02-06T16:48:00"/>
    </cacheField>
    <cacheField name="OGGETTO RICHIESTA" numFmtId="0">
      <sharedItems count="11">
        <e v="#REF!"/>
        <s v="OGGETTO RICHIESTA"/>
        <s v="rinnovo BIC" u="1"/>
        <s v="insediamento BIC" u="1"/>
        <s v="ampliamento BIC" u="1"/>
        <s v="insediamento locazione ordinaria" u="1"/>
        <s v="rinnovo locazione ordinaria" u="1"/>
        <s v="ampliamento e rinnovo BIC" u="1"/>
        <s v="ampliamento locazione ordinaria" u="1"/>
        <s v="fondo impianti" u="1"/>
        <s v="direttiva aree" u="1"/>
      </sharedItems>
    </cacheField>
    <cacheField name="IMMOBILE/AREA" numFmtId="0">
      <sharedItems/>
    </cacheField>
    <cacheField name="CENTRO DI COSTO" numFmtId="0">
      <sharedItems count="4">
        <e v="#REF!"/>
        <s v="CENTRO DI COSTO"/>
        <s v="GP" u="1"/>
        <s v="FONDO" u="1"/>
      </sharedItems>
    </cacheField>
    <cacheField name="NORMATIVA DI RIFERIMENTO" numFmtId="0">
      <sharedItems/>
    </cacheField>
    <cacheField name="DATA ISTRUTTORIA" numFmtId="14">
      <sharedItems/>
    </cacheField>
    <cacheField name="ESITO ISTRUTTORIA" numFmtId="0">
      <sharedItems/>
    </cacheField>
    <cacheField name="DATA DELIBERA CDA" numFmtId="0">
      <sharedItems/>
    </cacheField>
    <cacheField name="PARERE CDA" numFmtId="0">
      <sharedItems/>
    </cacheField>
    <cacheField name="DATA CONTRATTO" numFmtId="14">
      <sharedItems/>
    </cacheField>
    <cacheField name="BENEFICIO COMPLESSIVO DETERMINATO" numFmtId="43">
      <sharedItems/>
    </cacheField>
    <cacheField name="di cui DE MINIMIS " numFmtId="43">
      <sharedItems/>
    </cacheField>
    <cacheField name="di cui ESENZIONE" numFmtId="43">
      <sharedItems containsMixedTypes="1" containsNumber="1" containsInteger="1" minValue="0" maxValue="0"/>
    </cacheField>
    <cacheField name="di cui INTERESSI" numFmtId="43">
      <sharedItems/>
    </cacheField>
    <cacheField name="di cui CONTRIBUTO DETERMINATO EX ART. 3 E 4 LP 6/99" numFmtId="43">
      <sharedItems/>
    </cacheField>
    <cacheField name="di cui DE MINIMIS SU INTERESSI" numFmtId="43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goretti Elisa" refreshedDate="45322.622796527779" createdVersion="6" refreshedVersion="8" minRefreshableVersion="3" recordCount="51" xr:uid="{00000000-000A-0000-FFFF-FFFF00000000}">
  <cacheSource type="worksheet">
    <worksheetSource ref="A1:J52" sheet="DB_complessivo" r:id="rId2"/>
  </cacheSource>
  <cacheFields count="10">
    <cacheField name="Rif." numFmtId="0">
      <sharedItems containsNonDate="0" containsString="0" containsBlank="1"/>
    </cacheField>
    <cacheField name="RAGIONE/DENOMINAZIONE SOCIALE" numFmtId="0">
      <sharedItems/>
    </cacheField>
    <cacheField name="CODICE FISC./_x000a_PARTITA IVA" numFmtId="0">
      <sharedItems containsMixedTypes="1" containsNumber="1" containsInteger="1" minValue="10413300962" maxValue="10413300962"/>
    </cacheField>
    <cacheField name="OGGETTO RICHIESTA" numFmtId="0">
      <sharedItems count="22">
        <s v="rinnovo locazione ordinaria"/>
        <s v="insediamento BIC"/>
        <s v="rinnovo BIC"/>
        <s v="ampliamento BIC"/>
        <s v="de minimis"/>
        <s v="insediamento locazione ordinaria"/>
        <s v="ampliamento BIC e rinnovo BIC"/>
        <s v="ampliamento locazione ordinaria"/>
        <s v="acquisto immobile"/>
        <s v="cessione area con applicazione “Direttiva Aree”"/>
        <s v="ampliamento locazione" u="1"/>
        <s v="cessione con contributo" u="1"/>
        <s v="fondo impianti" u="1"/>
        <s v="acquisto immobile e locazione ordinaria" u="1"/>
        <s v="riassetto societario e acquisto immobile" u="1"/>
        <s v="acquisto immobile e direttiva aree" u="1"/>
        <s v="partecipazione" u="1"/>
        <s v="prestito obbligazionario" u="1"/>
        <s v="acquisto immobile e rent to buy" u="1"/>
        <s v="acquisto beni strumentali e locazione " u="1"/>
        <s v="usufrutto" u="1"/>
        <s v="riassetto societario e acquisto impianti funiviari e locazione" u="1"/>
      </sharedItems>
    </cacheField>
    <cacheField name="CENTRO DI COSTO (vedi excel)" numFmtId="0">
      <sharedItems/>
    </cacheField>
    <cacheField name="BENEFICIO COMPLESSIVO DETERMINATO" numFmtId="43">
      <sharedItems containsSemiMixedTypes="0" containsString="0" containsNumber="1" minValue="0" maxValue="275000"/>
    </cacheField>
    <cacheField name="di cui DE MINIMIS" numFmtId="43">
      <sharedItems containsBlank="1" containsMixedTypes="1" containsNumber="1" minValue="0" maxValue="173116.55"/>
    </cacheField>
    <cacheField name="di cui INTERESSI" numFmtId="0">
      <sharedItems containsBlank="1" containsMixedTypes="1" containsNumber="1" minValue="0" maxValue="10995.7"/>
    </cacheField>
    <cacheField name="di cui ESENZIONE" numFmtId="43">
      <sharedItems containsString="0" containsBlank="1" containsNumber="1" containsInteger="1" minValue="0" maxValue="275000"/>
    </cacheField>
    <cacheField name="di cui DE MINIMIS su INTERESSI" numFmtId="43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8">
  <r>
    <s v="Gardasolar S.r.l."/>
    <s v="02167720222"/>
    <s v="Via Fortunato Zeni, 8 - 38068 Rovereto (TN) "/>
    <s v="costruzione di imbarcazioni ad energia tradizionale ed alternativa"/>
    <s v="30.12 - Agevolabile"/>
    <d v="2018-09-20T00:00:00"/>
    <x v="0"/>
    <s v="Polo Tecnologico di Rovereto"/>
    <s v="GP"/>
    <s v="Indirizzi provinciali - D.G.P. nr. 2181 di data 03/12/2015 e ss.mm."/>
    <d v="2018-10-15T00:00:00"/>
    <s v="parere favorevole"/>
    <s v="non presentata in CDA"/>
    <s v="non presentata in CDA"/>
    <s v="diniego (prot. n. 13068 di data 22/07/2020)"/>
    <n v="0"/>
    <n v="0"/>
    <n v="0"/>
    <n v="0"/>
    <n v="0"/>
    <n v="0"/>
  </r>
  <r>
    <s v="Green Energy Storage S.r.l."/>
    <s v="13308551004"/>
    <s v="Via Sommarive, 18 - 38123 Trento (TN)"/>
    <s v="ricerca, produzione e commercializzazione di prodotti nel campo e ambito energetico"/>
    <s v="72.19.09 - Agevolabile"/>
    <d v="2018-12-05T00:00:00"/>
    <x v="1"/>
    <s v="Rovereto - Progetto Manifattura"/>
    <s v="FONDO"/>
    <s v="Indirizzi provinciali - D.G.P. nr. 2181 di data 03/12/2015 e ss.mm."/>
    <d v="2019-02-13T00:00:00"/>
    <s v="parere favorevole "/>
    <d v="2019-02-21T00:00:00"/>
    <s v="positivo"/>
    <s v="27/02/2020 (nota di rettifica)"/>
    <n v="30000"/>
    <n v="30000"/>
    <n v="0"/>
    <n v="0"/>
    <n v="0"/>
    <n v="0"/>
  </r>
  <r>
    <s v="Bermat S.r.l."/>
    <s v="02380730222"/>
    <s v="Via Fortunato Zeni, 8 - 38068 Rovereto (TN) "/>
    <s v="fabbricazione di autoveicoli"/>
    <s v="29.1 - Agevolabile"/>
    <d v="2019-01-30T00:00:00"/>
    <x v="1"/>
    <s v="Polo Tecnologico di Rovereto (Corpo P)"/>
    <s v="GP"/>
    <s v="Indirizzi provinciali - D.G.P. nr. 2181 di data 03/12/2015 e ss.mm."/>
    <d v="2019-04-17T00:00:00"/>
    <s v="nulla osta"/>
    <s v="non presentata in CDA"/>
    <s v="non presentata in CDA"/>
    <d v="2020-09-16T00:00:00"/>
    <n v="56880"/>
    <n v="56880"/>
    <n v="0"/>
    <n v="0"/>
    <n v="0"/>
    <n v="0"/>
  </r>
  <r>
    <s v="Phox S.r.l."/>
    <s v="04460890280"/>
    <s v="Via Armentera, 8 - 38051 Borgo Valsugana (TN)"/>
    <s v="produzione e  montaggio di impianti galvanici"/>
    <s v="33.12.1  - Agevolabile"/>
    <d v="2019-04-15T00:00:00"/>
    <x v="1"/>
    <s v="Polo Tecnologico di Rovereto (Corpo P)"/>
    <s v="GP"/>
    <s v="Indirizzi provinciali - D.G.P. nr. 2181 di data 03/12/2015 e ss.mm."/>
    <d v="2019-04-19T00:00:00"/>
    <s v="nulla osta"/>
    <s v="non presentata in CDA"/>
    <s v="non presentata in CDA"/>
    <d v="2020-08-31T00:00:00"/>
    <n v="16170"/>
    <n v="16170"/>
    <n v="0"/>
    <n v="0"/>
    <n v="0"/>
    <n v="0"/>
  </r>
  <r>
    <s v="Engagigo S.r.l."/>
    <s v="02804190342"/>
    <s v="Via F.Paciotto, 6/A - Loc. Alberi di Vigatto - 43124 Parma (PR)"/>
    <s v="sviluppo, produzione e commercializzazione di prodotti o servizi innovativi frutto della ricerca nel settore dello sport e del tempo libero"/>
    <s v="63.12 - Agevolabile "/>
    <d v="2019-09-17T00:00:00"/>
    <x v="1"/>
    <s v="Rovereto - Progetto Manifattura"/>
    <s v="FONDO"/>
    <s v="Indirizzi provinciali - D.G.P. nr. 2181 di data 03/12/2015 e ss.mm."/>
    <d v="2019-10-23T00:00:00"/>
    <s v="nulla osta"/>
    <s v="non presentata in CDA"/>
    <s v="non presentata in CDA"/>
    <d v="2020-01-23T00:00:00"/>
    <n v="9072"/>
    <n v="9072"/>
    <n v="0"/>
    <n v="0"/>
    <n v="0"/>
    <n v="0"/>
  </r>
  <r>
    <s v="Macro Design Studio S.r.l."/>
    <s v="02261500223"/>
    <s v="Piazza Manifattura, 1 – 38068 Rovereto (TN)"/>
    <s v="consulenza nel campo dell'ediliziza sostenibile"/>
    <s v="71.11 - Agevolabile"/>
    <d v="2019-09-16T00:00:00"/>
    <x v="2"/>
    <s v="Rovereto - Progetto Manifattura"/>
    <s v="FONDO"/>
    <s v="Indirizzi provinciali - D.G.P. nr. 2181 di data 03/12/2015 e ss.mm."/>
    <d v="2019-11-04T00:00:00"/>
    <s v="nulla osta"/>
    <s v="non presentata in CDA"/>
    <s v="non presentata in CDA"/>
    <d v="2020-02-10T00:00:00"/>
    <n v="23328"/>
    <n v="23328"/>
    <n v="0"/>
    <n v="0"/>
    <n v="0"/>
    <n v="0"/>
  </r>
  <r>
    <s v="Exida Development S.r.l."/>
    <s v="10166460013"/>
    <s v="Via Ribes, 5 - 10010 Colleretto Giacosa (TO) "/>
    <s v="consulenza sulla sicurezza ed igiene dei posti di lavoro"/>
    <s v="74.90.21 - Agevolabile"/>
    <d v="2019-10-07T00:00:00"/>
    <x v="1"/>
    <s v="Rovereto - Progetto Manifattura "/>
    <s v="FONDO"/>
    <s v="Indirizzi provinciali - D.G.P. nr. 2181 di data 03/12/2015 e ss.mm."/>
    <d v="2019-11-04T00:00:00"/>
    <s v="nulla osta"/>
    <s v="non presentata in CDA"/>
    <s v="non presentata in CDA"/>
    <d v="2020-07-16T00:00:00"/>
    <n v="33696"/>
    <n v="33696"/>
    <n v="0"/>
    <n v="0"/>
    <n v="0"/>
    <n v="0"/>
  </r>
  <r>
    <s v="Exida Engineering S.r.l."/>
    <s v="02952600217"/>
    <s v="Via Dr. Streiter, 32 -39100 Bolzano (BZ)"/>
    <s v="servizi di consulenza sulla sicurezza ed igiene dei posti di lavoro "/>
    <s v="74.90.21 - Agevolabile "/>
    <d v="2018-07-02T00:00:00"/>
    <x v="1"/>
    <s v="Rovereto - Progetto Manifattura "/>
    <s v="FONDO"/>
    <s v="Indirizzi provinciali - D.G.P. nr. 2181 di data 03/12/2015 e ss.mm."/>
    <d v="2018-07-31T00:00:00"/>
    <s v="nulla osta "/>
    <s v="non presentata in CDA"/>
    <s v="non presentata in CDA"/>
    <d v="2020-07-16T00:00:00"/>
    <n v="45792"/>
    <n v="45792"/>
    <n v="0"/>
    <n v="0"/>
    <n v="0"/>
    <n v="0"/>
  </r>
  <r>
    <s v="Boh Lab S.r.l."/>
    <s v="04656750231"/>
    <s v="Via Nino Bixio, 22/A - 37126 Verona (VR)"/>
    <s v="studio, progettazione e realizzazione di unità modulari per fini abitativi"/>
    <s v="62.01 - Agevolabile"/>
    <d v="2019-11-07T00:00:00"/>
    <x v="1"/>
    <s v="Rovereto - Progetto Manifattura"/>
    <s v="FONDO"/>
    <s v="Indirizzi provinciali - D.G.P. nr. 2181 di data 03/12/2015 e ss.mm."/>
    <d v="2019-11-25T00:00:00"/>
    <s v="nulla osta"/>
    <s v="non presentata in CDA"/>
    <s v="non presentata in CDA"/>
    <d v="2020-01-07T00:00:00"/>
    <n v="3780"/>
    <n v="3780"/>
    <n v="0"/>
    <n v="0"/>
    <n v="0"/>
    <n v="0"/>
  </r>
  <r>
    <s v="Metal Working S.r.l."/>
    <s v="02064370220"/>
    <s v="Viale Dante, 300 - 38057 Pergine Valsugana (TN)"/>
    <s v="profilatura mediante formatura o piegatura a freddo"/>
    <s v="24.33.02 - Agevolabile"/>
    <d v="2019-12-03T00:00:00"/>
    <x v="3"/>
    <s v="Polo di Pergine Valsugana"/>
    <s v="GP"/>
    <s v="Indirizzi provinciali - D.G.P. nr. 2181 di data 03/12/2015 e ss.mm."/>
    <d v="2019-12-19T00:00:00"/>
    <s v="nulla osta"/>
    <s v="non presentata in CDA"/>
    <s v="non presentata in CDA"/>
    <s v="09/01/2020 (atto integrativo)"/>
    <n v="174358.94"/>
    <n v="174358.94"/>
    <n v="0"/>
    <n v="0"/>
    <n v="0"/>
    <n v="0"/>
  </r>
  <r>
    <s v="Frenotecnica S.r.l."/>
    <s v="01568330227"/>
    <s v="Viale Caproni, 15 - 38068 Rovereto (TN)"/>
    <s v="progettazione, produzione, vendita di frizioni, impianti frenanti e altri componenti per veicoli"/>
    <s v="29.32.09 - Agevolabile "/>
    <d v="2019-10-16T00:00:00"/>
    <x v="3"/>
    <s v="Rovereto - Viale Caproni 15 - c.d. &quot;Ex-Sicor&quot;"/>
    <s v="GP"/>
    <s v="Indirizzi provinciali - D.G.P. nr. 2181 di data 03/12/2015 e ss.mm."/>
    <d v="2019-12-23T00:00:00"/>
    <s v="nulla osta"/>
    <s v="non presentata in CDA"/>
    <s v="non presentata in CDA"/>
    <s v="13/02/2020 (atto integrativo)"/>
    <n v="45536.31"/>
    <n v="45536.31"/>
    <n v="0"/>
    <n v="0"/>
    <n v="0"/>
    <n v="0"/>
  </r>
  <r>
    <s v="Tyref S.r.l."/>
    <s v="02012810228"/>
    <s v="Via Cogozzi, 11 – 38062 Arco (TN)"/>
    <s v="fabbricazione di altri articoli in materie plastiche"/>
    <s v="22.29.09 - Agevolabile"/>
    <d v="2019-12-03T00:00:00"/>
    <x v="3"/>
    <s v="Arco (TN) - Via Cogozzi 11 "/>
    <s v="GP"/>
    <s v="Indirizzi provinciali - D.G.P. nr. 2181 di data 03/12/2015 e ss.mm."/>
    <d v="2020-01-13T00:00:00"/>
    <s v="nulla osta"/>
    <s v="non presentata in CDA"/>
    <s v="non presentata in CDA"/>
    <d v="2020-02-17T00:00:00"/>
    <n v="126787.11"/>
    <n v="126787.11"/>
    <n v="0"/>
    <n v="0"/>
    <s v="-"/>
    <s v="-"/>
  </r>
  <r>
    <s v="Media System Lab S.r.l."/>
    <s v="02774510966"/>
    <s v="Via Visconti di Modrone, 31 – 20846 Macherio (MB)"/>
    <s v="assistenza strumentazione scientifica, materiale informatico e telefonia."/>
    <s v="26.2 - Agevolabile"/>
    <d v="2020-01-08T00:00:00"/>
    <x v="1"/>
    <s v="Rovereto - Progetto Manifattura"/>
    <s v="FONDO"/>
    <s v="Indirizzi provinciali - D.G.P. nr. 2181 di data 03/12/2015 e ss.mm."/>
    <d v="2020-01-20T00:00:00"/>
    <s v="nulla osta"/>
    <s v="non presentata in CDA"/>
    <s v="non presentata in CDA"/>
    <d v="2020-03-09T00:00:00"/>
    <n v="18468"/>
    <n v="18468"/>
    <n v="0"/>
    <n v="0"/>
    <n v="0"/>
    <n v="0"/>
  </r>
  <r>
    <s v="Team Energy S.r.l."/>
    <s v="04664580265"/>
    <s v="Corso Mazzini, 136 - 31044 Montebelluna (TV)"/>
    <s v="installazione di impianti elettrici in edifici o in altre opere di costruzione"/>
    <s v="43.21.01 - Agevolabile"/>
    <d v="2019-12-30T00:00:00"/>
    <x v="1"/>
    <s v="Rovereto - Progetto Manifattura "/>
    <s v="FONDO"/>
    <s v="Indirizzi provinciali - D.G.P. nr. 2181 di data 03/12/2015 e ss.mm."/>
    <d v="2020-01-20T00:00:00"/>
    <s v="nulla osta"/>
    <s v="non presentata in CDA"/>
    <s v="non presentata in CDA"/>
    <d v="2020-06-11T00:00:00"/>
    <n v="10368"/>
    <n v="10368"/>
    <n v="0"/>
    <n v="0"/>
    <n v="0"/>
    <n v="0"/>
  </r>
  <r>
    <s v="Pulse S.r.l."/>
    <s v="02514050224"/>
    <s v="Corso Rosmini, 80 - 38068 Rovereto (TN)"/>
    <s v="studio, realizzazione, sviluppo, produzione e commercializzazione di prodotti e servizi relativi a motori elettrici "/>
    <s v="27.11 - Agevolabile "/>
    <d v="2019-12-19T00:00:00"/>
    <x v="1"/>
    <s v="Polo Tecnologico di Borgo Valsugana"/>
    <s v="GP"/>
    <s v="Indirizzi provinciali - D.G.P. nr. 2181 di data 03/12/2015 e ss.mm."/>
    <d v="2020-01-24T00:00:00"/>
    <s v="nulla osta"/>
    <s v="non presentata in CDA"/>
    <s v="non presentata in CDA"/>
    <d v="2020-02-28T00:00:00"/>
    <n v="47790"/>
    <n v="47790"/>
    <n v="0"/>
    <n v="0"/>
    <s v="-"/>
    <s v="-"/>
  </r>
  <r>
    <s v="Terra Institute S.r.l."/>
    <s v="02688830211"/>
    <s v="Via Porta Sabiona, 2 – 39042 Bressanone (BZ)"/>
    <s v="organizzazione e management di progetti di consulenza, seminari, congressi, corsi"/>
    <s v="82.3- Agevolabile"/>
    <d v="2020-01-16T00:00:00"/>
    <x v="1"/>
    <s v="Rovereto - Progetto Manifattura"/>
    <s v="FONDO"/>
    <s v="Indirizzi provinciali - D.G.P. nr. 2181 di data 03/12/2015 e ss.mm."/>
    <d v="2020-01-24T00:00:00"/>
    <s v="nulla osta"/>
    <s v="non presentata in CDA"/>
    <s v="non presentata in CDA"/>
    <d v="2020-03-10T00:00:00"/>
    <n v="5400"/>
    <n v="5400"/>
    <n v="0"/>
    <n v="0"/>
    <n v="0"/>
    <n v="0"/>
  </r>
  <r>
    <s v="Mekna S.r.l."/>
    <s v="02244580227"/>
    <s v="Via alle Fornaci, 35 – 38068 Rovereto (TN)"/>
    <s v="produzione e commercializzazione di sistemi e attrezzature per uso medico e sanitario. "/>
    <s v="32.50.13 - Agevolabile"/>
    <d v="2019-12-05T00:00:00"/>
    <x v="3"/>
    <s v="Rovereto - Via Fornaci 35 - c.d. &quot;Ex Far System&quot;"/>
    <s v="FONDO"/>
    <s v="Indirizzi provinciali - D.G.P. nr. 2181 di data 03/12/2015 e ss.mm."/>
    <d v="2020-01-27T00:00:00"/>
    <s v="nulla osta"/>
    <s v="non presentata in CDA"/>
    <s v="non presentata in CDA"/>
    <d v="2020-03-06T00:00:00"/>
    <n v="91000"/>
    <n v="91000"/>
    <n v="0"/>
    <n v="0"/>
    <n v="0"/>
    <n v="0"/>
  </r>
  <r>
    <s v="Kodicebagno S.r.l."/>
    <s v="02108370228"/>
    <s v="Piazza San Rocco, 7 – 38083 Borgo Chiese (TN)"/>
    <s v="commercio al dettaglio e all’ingrosso di arredamenti e mobili"/>
    <s v="31.09.1 - Agevolabile"/>
    <d v="2020-01-15T00:00:00"/>
    <x v="4"/>
    <s v="Pieve di Bono - Condominio produttivo"/>
    <s v="GP"/>
    <s v="Indirizzi provinciali - D.G.P. nr. 2181 di data 03/12/2015 e ss.mm."/>
    <d v="2020-01-27T00:00:00"/>
    <s v="nulla osta"/>
    <d v="2020-02-13T00:00:00"/>
    <s v="non positivo"/>
    <s v="-"/>
    <n v="0"/>
    <n v="0"/>
    <n v="0"/>
    <n v="0"/>
    <n v="0"/>
    <n v="0"/>
  </r>
  <r>
    <s v="SIAM &amp; Logica S.r.l"/>
    <s v="02283700207"/>
    <s v="Via Cremona, 28 - 46100 Mantova (MN)"/>
    <s v="commercio all’ingrosso di computer, apparecchiature informatiche periferiche e di software "/>
    <s v="46.51 - Agevolabile"/>
    <d v="2020-01-07T00:00:00"/>
    <x v="1"/>
    <s v="Rovereto - Progetto Manifattura "/>
    <s v="FONDO"/>
    <s v="Indirizzi provinciali - D.G.P. nr. 2181 di data 03/12/2015 e ss.mm."/>
    <d v="2020-01-28T00:00:00"/>
    <s v="nulla osta"/>
    <s v="non presentata in CDA"/>
    <s v="non presentata in CDA"/>
    <d v="2020-02-19T00:00:00"/>
    <n v="4860"/>
    <n v="4860"/>
    <n v="0"/>
    <n v="0"/>
    <n v="0"/>
    <n v="0"/>
  </r>
  <r>
    <s v="Bonfiglioli Mechatronic Research S.p.a."/>
    <s v="02215960226"/>
    <s v="Via Fortunato Zeni, 8 - 38068 Rovereto (TN) "/>
    <s v="svolgimento, esecuzione e coordinamento delle attività di ricerca e sviluppo nell’ambito della meccatronica e dei sistemi integrati di trasmissione di potenza"/>
    <s v="27.11 - Agevolabile "/>
    <d v="2020-01-24T00:00:00"/>
    <x v="4"/>
    <s v="Rovereto - Via Unione 49-75"/>
    <s v="FONDO"/>
    <s v="Indirizzi provinciali - D.G.P. nr. 2181 di data 03/12/2015 e ss.mm."/>
    <d v="2020-01-29T00:00:00"/>
    <s v="nulla osta"/>
    <d v="2020-01-16T00:00:00"/>
    <s v="positivo"/>
    <d v="2020-02-03T00:00:00"/>
    <n v="127706.36"/>
    <n v="127706.36"/>
    <n v="0"/>
    <n v="0"/>
    <n v="0"/>
    <n v="0"/>
  </r>
  <r>
    <s v="ITG Tecnologie S.r.l."/>
    <s v="02565080229"/>
    <s v="Via Fortunato Zeni, 8 - 38068 Rovereto (TN) "/>
    <s v="ricerca tecnologica e traferimento dell'innovazione nel campo delle macchine e apparecchi di sollevamento e movimentazione "/>
    <s v="28.22.09 - Agevolabile "/>
    <d v="2020-01-09T00:00:00"/>
    <x v="1"/>
    <s v="Polo Tecnologico di Rovereto (Corpo P)"/>
    <s v="GP"/>
    <s v="Indirizzi provinciali - D.G.P. nr. 2181 di data 03/12/2015 e ss.mm."/>
    <d v="2020-02-03T00:00:00"/>
    <s v="nulla osta"/>
    <s v="non presentata in CDA"/>
    <s v="non presentata in CDA"/>
    <d v="2020-09-02T00:00:00"/>
    <n v="57960"/>
    <n v="57960"/>
    <n v="0"/>
    <n v="0"/>
    <n v="0"/>
    <n v="0"/>
  </r>
  <r>
    <s v="Greenevo S.r.l.s."/>
    <s v="02368210221"/>
    <s v="Via Roma, 57 - 38079 Tione Di Trento (TN)"/>
    <s v="raccolta di rifiuti solidi non pericolosi"/>
    <s v="38.11 - Agevolabile"/>
    <d v="2019-11-07T00:00:00"/>
    <x v="4"/>
    <s v="Pieve di Bono - Condominio produttivo"/>
    <s v="GP"/>
    <s v="Indirizzi provinciali - D.G.P. nr. 2181 di data 03/12/2015 e ss.mm."/>
    <d v="2020-02-13T00:00:00"/>
    <s v="nulla osta"/>
    <s v="non presentata in CDA"/>
    <s v="non presentata in CDA"/>
    <d v="2020-08-25T00:00:00"/>
    <n v="26250.12"/>
    <n v="26250.12"/>
    <n v="0"/>
    <n v="0"/>
    <n v="0"/>
    <n v="0"/>
  </r>
  <r>
    <s v="LU&amp;MI Detergenti S.r.l. Unipersonale"/>
    <s v="02232540225"/>
    <s v="Via Pineta, 4 - 38068 Rovereto (TN)"/>
    <s v="produzione di saponi, agenti tensioattivi, detergenti e cosmetici; commercio all'ingrosso ed al minuto"/>
    <s v="20.41.1 - Agevolabile"/>
    <d v="2020-01-16T00:00:00"/>
    <x v="4"/>
    <s v="Rovereto - Via Pineta, 6 "/>
    <s v="FONDO"/>
    <s v="Indirizzi provinciali - D.G.P. nr. 2181 di data 03/12/2015 e ss.mm."/>
    <d v="2020-02-14T00:00:00"/>
    <s v="nulla osta"/>
    <s v="non presentata in CDA"/>
    <s v="non presentata in CDA"/>
    <s v="22/05/2020 (atto integrativo al contratto di godimento in funzione di successiva alienazione del 30/05/2019)"/>
    <n v="100000"/>
    <n v="100000"/>
    <n v="0"/>
    <n v="0"/>
    <n v="0"/>
    <n v="0"/>
  </r>
  <r>
    <s v="Nplus S.r.l."/>
    <s v="01148830316"/>
    <s v="Via Fortunato Zeni, 8 - 38068 Rovereto (TN) "/>
    <s v="fabbricazione di schede elettroniche assemblate "/>
    <s v="26.12 - Agevolabile "/>
    <d v="2020-01-09T00:00:00"/>
    <x v="2"/>
    <s v="Polo Tecnologico di Rovereto (Corpo L)"/>
    <s v="GP"/>
    <s v="Indirizzi provinciali - D.G.P. nr. 2181 di data 03/12/2015 e ss.mm."/>
    <d v="2020-02-14T00:00:00"/>
    <s v="nulla osta"/>
    <d v="2020-02-27T00:00:00"/>
    <s v="positivo"/>
    <d v="2020-08-03T00:00:00"/>
    <n v="134640"/>
    <n v="134640"/>
    <n v="0"/>
    <n v="0"/>
    <s v="-"/>
    <s v="-"/>
  </r>
  <r>
    <s v="Step &amp; Co S.r.l.s (società che ha partecipato al bando) -_x000a_EM S.r.l. (firmataria contratto)"/>
    <s v="02505050225 -02588210225"/>
    <s v="Via Petrarca, 84  - 38057 Pergine Valsugana (TN)"/>
    <s v="gestione pubblici esercizi (ristoranti, pub, tavole calde)"/>
    <s v="56.3 - Agevolabile"/>
    <d v="2020-01-15T00:00:00"/>
    <x v="4"/>
    <s v="Lavis - area sosta"/>
    <s v="FONDO"/>
    <s v="Indirizzi provinciali - D.G.P. nr. 2181 di data 03/12/2015 e ss.mm."/>
    <d v="2020-02-18T00:00:00"/>
    <s v="nulla osta"/>
    <d v="2020-02-27T00:00:00"/>
    <s v="positivo"/>
    <d v="2020-06-22T00:00:00"/>
    <n v="0"/>
    <n v="0"/>
    <n v="0"/>
    <n v="0"/>
    <n v="0"/>
    <n v="0"/>
  </r>
  <r>
    <s v="Materials Design S.r.l."/>
    <s v="02528520220"/>
    <s v="Piazza Vicenza, 8 – 38122 Trento (TN)"/>
    <s v="realizzazione e produzione di materiale innovativo ad alto valore tecnologico protetto da brevetto per la copertura di superfici calpestabili e non"/>
    <s v="23.31 - Agevolabile"/>
    <d v="2020-01-24T00:00:00"/>
    <x v="1"/>
    <s v="Rovereto - Progetto Manifattura"/>
    <s v="FONDO"/>
    <s v="Indirizzi provinciali - D.G.P. nr. 2181 di data 03/12/2015 e ss.mm."/>
    <d v="2020-02-19T00:00:00"/>
    <s v="nulla osta"/>
    <s v="non presentata in CDA"/>
    <s v="non presentata in CDA"/>
    <s v="rinuncia (prot. n. 19076 di data 23/10/2020)"/>
    <n v="0"/>
    <n v="0"/>
    <n v="0"/>
    <n v="0"/>
    <n v="0"/>
    <n v="0"/>
  </r>
  <r>
    <s v="TR2 S.r.l."/>
    <n v="15032621003"/>
    <s v="Via Ausonia, 20 – 00171 Roma (RM)"/>
    <s v="produzione e commercializzazione di servizi innovativi e applicativi software nel settore della mobilità innovativa "/>
    <s v="63.11.3 - Agevolabile"/>
    <d v="2020-02-18T00:00:00"/>
    <x v="1"/>
    <s v="Rovereto - Progetto Manifattura"/>
    <s v="FONDO"/>
    <s v="Indirizzi provinciali - D.G.P. nr. 2181 di data 03/12/2015 e ss.mm."/>
    <d v="2020-03-02T00:00:00"/>
    <s v="nulla osta"/>
    <s v="non presentata in CDA"/>
    <s v="non presentata in CDA"/>
    <d v="2020-04-20T00:00:00"/>
    <n v="4536"/>
    <n v="4536"/>
    <n v="0"/>
    <n v="0"/>
    <n v="0"/>
    <n v="0"/>
  </r>
  <r>
    <s v="Nanoblend S.r.l."/>
    <s v="02572880223"/>
    <s v="Via Fortunato Zeni, 8 - 38068 Rovereto (TN) "/>
    <s v="produzione di una nuova tecnologia di nano-coating per la protezione di varie tipologie di materiali"/>
    <s v="72.19.09 - Agevolabile"/>
    <s v="3/3/2020"/>
    <x v="1"/>
    <s v="Polo Tecnologico di Rovereto (Corpo CP)"/>
    <s v="GP"/>
    <s v="Indirizzi provinciali - D.G.P. nr. 2181 di data 03/12/2015 e ss.mm."/>
    <d v="2020-04-02T00:00:00"/>
    <s v="nulla osta"/>
    <s v="non presentata in CDA"/>
    <s v="non presentata in CDA"/>
    <d v="2020-09-03T00:00:00"/>
    <n v="27720"/>
    <n v="27720"/>
    <n v="0"/>
    <n v="0"/>
    <n v="0"/>
    <n v="0"/>
  </r>
  <r>
    <s v="Nimbo S.r.l."/>
    <s v="02573960222"/>
    <s v="Via Fratelli Bronzetti, 20 – 38068 Rovereto (TN)"/>
    <s v="sviluppo di un sistema software per la supervisione e l'interazione di sistemi robotici "/>
    <s v="28.99.2 - Agevolabile"/>
    <d v="2020-04-10T00:00:00"/>
    <x v="1"/>
    <s v="Polo Tecnologico di Rovereto (Corpo P)"/>
    <s v="GP"/>
    <s v="Indirizzi provinciali - D.G.P. nr. 2181 di data 03/12/2015 e ss.mm."/>
    <d v="2020-04-20T00:00:00"/>
    <s v="nulla osta"/>
    <s v="non presentata in CDA"/>
    <s v="non presentata in CDA"/>
    <d v="2020-07-27T00:00:00"/>
    <n v="27720"/>
    <n v="27720"/>
    <n v="0"/>
    <n v="0"/>
    <n v="0"/>
    <n v="0"/>
  </r>
  <r>
    <s v="Robosense S.r.l."/>
    <s v="02268470222"/>
    <s v="Via Pranzelores, 59 – 38121 Trento (TN)"/>
    <s v="installazione di strumenti ed apparecchi di misurazione, controllo, prova, navigazione e simili "/>
    <s v="33.20.03 - Agevolabile"/>
    <d v="2020-01-17T00:00:00"/>
    <x v="0"/>
    <s v="Polo Tecnologico di Borgo Valsugana"/>
    <s v="GP"/>
    <s v="Indirizzi provinciali - D.G.P. nr. 2181 di data 03/12/2015 e ss.mm."/>
    <d v="2020-04-24T00:00:00"/>
    <s v="nulla osta"/>
    <s v="non presentata in CDA"/>
    <s v="non presentata in CDA"/>
    <d v="2020-07-02T00:00:00"/>
    <n v="22624"/>
    <n v="22624"/>
    <n v="0"/>
    <n v="0"/>
    <s v="-"/>
    <s v="-"/>
  </r>
  <r>
    <s v="ZF Padova S.r.l."/>
    <s v="02496560133"/>
    <s v="Via Penghe, 48 – 35030 Selvazzano Dentro (PD)"/>
    <s v=" fabbricazione di motori a combustione interna (esclusi i motori destinati ai mezzi di trasporto su strada e ad aeromobili) "/>
    <s v="28.11.11 - Agevolabile "/>
    <d v="2020-01-31T00:00:00"/>
    <x v="1"/>
    <s v="Polo Tecnologico di Rovereto (Corpo C)"/>
    <s v="GP"/>
    <s v="Indirizzi provinciali - D.G.P. nr. 2181 di data 03/12/2015 e ss.mm."/>
    <d v="2020-04-24T00:00:00"/>
    <s v="nulla osta"/>
    <s v="non presentata in CDA"/>
    <s v="non presentata in CDA"/>
    <s v="rinuncia (prot. n. 17541 di data 5/10/2020)"/>
    <n v="0"/>
    <n v="0"/>
    <n v="0"/>
    <n v="0"/>
    <s v="-"/>
    <s v="-"/>
  </r>
  <r>
    <s v="Sibylla Biotech S.r.l."/>
    <s v="04514620238"/>
    <s v="Piazzetta Chiavica, 2 – 37121 Verona (VR)"/>
    <s v="ricerca, produzione e commercializzazione di prodotti e/o servizi innovativi in ambito farmaceutico "/>
    <s v="72.11- Agevolabile"/>
    <d v="2020-04-29T00:00:00"/>
    <x v="1"/>
    <s v="Polo Tecnologico di Trento"/>
    <s v="GP"/>
    <s v="Indirizzi provinciali - D.G.P. nr. 2181 di data 03/12/2015 e ss.mm."/>
    <d v="2020-05-11T00:00:00"/>
    <s v="nulla osta"/>
    <s v="non presentata in CDA"/>
    <s v="non presentata in CDA"/>
    <d v="2020-07-03T00:00:00"/>
    <n v="23328"/>
    <n v="23328"/>
    <n v="0"/>
    <n v="0"/>
    <n v="0"/>
    <n v="0"/>
  </r>
  <r>
    <s v="Oros S.r.l."/>
    <s v="02268490220"/>
    <s v="Piazza Manifattura, 1 – 38068 Rovereto (TN)"/>
    <s v="commercio, fornitura e posa in opera di infissi e serramenti "/>
    <s v="46.73.23 - Agevolabile"/>
    <d v="2020-05-22T00:00:00"/>
    <x v="2"/>
    <s v="Rovereto - Progetto Manifattura"/>
    <s v="FONDO"/>
    <s v="Indirizzi provinciali - D.G.P. nr. 2181 di data 03/12/2015 e ss.mm."/>
    <d v="2020-05-27T00:00:00"/>
    <s v="nulla osta"/>
    <s v="non presentata in CDA"/>
    <s v="non presentata in CDA"/>
    <d v="2020-06-15T00:00:00"/>
    <n v="3280.5"/>
    <n v="3280.5"/>
    <n v="0"/>
    <n v="0"/>
    <n v="0"/>
    <n v="0"/>
  </r>
  <r>
    <s v="Cecchin Wally S.r.l."/>
    <s v="02508460223"/>
    <s v="Piazza Manifattura, 1 – 38068 Rovereto (TN)"/>
    <s v="produzione di integratori alimentari"/>
    <s v="10.86 -  Agevolabile"/>
    <d v="2020-01-29T00:00:00"/>
    <x v="1"/>
    <s v="Rovereto - Progetto Manifattura - Ambito B"/>
    <s v="FONDO"/>
    <s v="Indirizzi provinciali - D.G.P. nr. 2181 di data 03/12/2015 e ss.mm."/>
    <d v="2020-06-03T00:00:00"/>
    <s v="parere favorevole con un profilo di rischio fisiologico"/>
    <s v="non presentata in CDA"/>
    <s v="non presentata in CDA"/>
    <s v="non stipulato al 31/12/2020"/>
    <n v="0"/>
    <n v="0"/>
    <n v="0"/>
    <n v="0"/>
    <n v="0"/>
    <n v="0"/>
  </r>
  <r>
    <s v="Wasabi S.n.c. di Michele Moser &amp; C."/>
    <s v="02274000229"/>
    <s v="Viale Verona, 190/11 - 38122 Trento (TN) "/>
    <s v="produzione audiovisivi multimediali"/>
    <s v="59.11 - Agevolabile"/>
    <d v="2020-06-08T00:00:00"/>
    <x v="3"/>
    <s v="Trento - Open Center"/>
    <s v="GP"/>
    <s v="Indirizzi provinciali - D.G.P. nr. 2181 di data 03/12/2015 e ss.mm."/>
    <d v="2020-06-23T00:00:00"/>
    <s v="nulla osta"/>
    <s v="non presentata in CDA"/>
    <s v="non presentata in CDA"/>
    <d v="2020-07-30T00:00:00"/>
    <n v="51975"/>
    <n v="51975"/>
    <n v="0"/>
    <n v="0"/>
    <n v="0"/>
    <n v="0"/>
  </r>
  <r>
    <s v="Iniziative &amp; Sviluppo società cooperativa"/>
    <s v="01692480229"/>
    <s v="Frazione Strada, 16 – 38085 Pieve di Bono (TN)"/>
    <s v="gesgtione call center"/>
    <s v="82.2 -  Agevolabile"/>
    <d v="2020-06-30T00:00:00"/>
    <x v="5"/>
    <s v="Pieve di Bono - Condominio produttivo"/>
    <s v="GP"/>
    <s v="Indirizzi provinciali - D.G.P. nr. 2181 di data 03/12/2015 e ss.mm."/>
    <d v="2020-06-23T00:00:00"/>
    <s v="nulla osta"/>
    <s v="non presentata in CDA"/>
    <s v="non presentata in CDA"/>
    <d v="2020-08-12T00:00:00"/>
    <n v="14595"/>
    <n v="14595"/>
    <n v="0"/>
    <n v="0"/>
    <n v="0"/>
    <n v="0"/>
  </r>
  <r>
    <s v="Union Batch S.r.l."/>
    <s v="02582980229"/>
    <s v="Piazza Manifattura, 1 – 38068 Rovereto (TN)"/>
    <s v="laboratorio di ricerca e sviluppo dedicato alle materie plastiche "/>
    <s v="72.11 - Agevolabile"/>
    <d v="2020-05-19T00:00:00"/>
    <x v="1"/>
    <s v="Rovereto - Progetto Manifattura"/>
    <s v="FONDO"/>
    <s v="Indirizzi provinciali - D.G.P. nr. 2181 di data 03/12/2015 e ss.mm."/>
    <d v="2020-06-23T00:00:00"/>
    <s v="nulla osta"/>
    <s v="non presentata in CDA"/>
    <s v="non presentata in CDA"/>
    <s v="non stipulato al 31/12/2020"/>
    <n v="0"/>
    <n v="0"/>
    <n v="0"/>
    <n v="0"/>
    <n v="0"/>
    <n v="0"/>
  </r>
  <r>
    <s v="Prefor S.r.l."/>
    <s v="01773250228"/>
    <s v="Viale Caproni, 15/C - 38068 Rovereto (TN)"/>
    <s v="fabbricazione di macchine per l'industria alimentare "/>
    <s v="28.93 - Agevolabile"/>
    <d v="2020-05-21T00:00:00"/>
    <x v="3"/>
    <s v="Rovereto - Viale Caproni, 15/C - cd. &quot;Ex Sicor&quot;"/>
    <s v="GP"/>
    <s v="Indirizzi provinciali - D.G.P. nr. 2181 di data 03/12/2015 e ss.mm."/>
    <d v="2020-06-30T00:00:00"/>
    <s v="nulla osta"/>
    <s v="non presentata in CDA"/>
    <s v="non presentata in CDA"/>
    <s v="04/09/2020 (atto integrativo al contratto di locazione ad uso non abitativo del 16/04/2014)"/>
    <n v="123552"/>
    <n v="123552"/>
    <n v="0"/>
    <n v="0"/>
    <n v="0"/>
    <n v="0"/>
  </r>
  <r>
    <s v="Ideantis S.r.l."/>
    <s v="11071540964"/>
    <s v="Viale Monte Nero, 80 - 20135 Milano (MI)"/>
    <s v="trattamento e rivestimento dei metalli"/>
    <s v="25.61 - Agevolabile "/>
    <d v="2020-06-08T00:00:00"/>
    <x v="1"/>
    <s v="Polo Tecnologico di Trento"/>
    <s v="GP"/>
    <s v="Indirizzi provinciali - D.G.P. nr. 2181 di data 03/12/2015 e ss.mm."/>
    <d v="2020-07-08T00:00:00"/>
    <s v="nulla osta"/>
    <s v="non presentata in CDA"/>
    <s v="non presentata in CDA"/>
    <s v="rinuncia del 15/09/2020 (prot. n. 16082/2020)"/>
    <n v="0"/>
    <n v="0"/>
    <n v="0"/>
    <n v="0"/>
    <n v="0"/>
    <n v="0"/>
  </r>
  <r>
    <s v="Smartengineering S.r.l. (ante Hypertec Solution S.r.l.)"/>
    <s v="02199120227"/>
    <s v="Via Fortunato Zeni, 8 - 38068 Rovereto (TN) "/>
    <s v="servizi tecnici per l’industria meccanica, in particolare macchinari automatici "/>
    <s v="28.2 - Agevolabile"/>
    <d v="2020-07-01T00:00:00"/>
    <x v="2"/>
    <s v="Polo Tecnologico di Rovereto (Corpo L)"/>
    <s v="GP"/>
    <s v="Indirizzi provinciali - D.G.P. nr. 2181 di data 03/12/2015 e ss.mm."/>
    <d v="2020-07-20T00:00:00"/>
    <s v="nulla osta"/>
    <s v="non presentata in CDA"/>
    <s v="non presentata in CDA"/>
    <d v="2020-10-23T00:00:00"/>
    <n v="105507"/>
    <n v="105507"/>
    <n v="0"/>
    <n v="0"/>
    <n v="0"/>
    <n v="0"/>
  </r>
  <r>
    <s v="Synapsees S.r.l."/>
    <s v="02446470227"/>
    <s v="Via Beato Giacomo Alberione, 27 – 38123 Trento (TN)"/>
    <s v="progettazione e vendita di soluzioni tecnologiche per l’ottimizzazione e l’efficientamento energetico "/>
    <s v="62.01 - Agevolabile"/>
    <d v="2020-07-21T00:00:00"/>
    <x v="0"/>
    <s v="Rovereto - Progetto Manifattura"/>
    <s v="FONDO"/>
    <s v="Indirizzi provinciali - D.G.P. nr. 2181 di data 03/12/2015 e ss.mm."/>
    <d v="2020-08-06T00:00:00"/>
    <s v="parere favorevole"/>
    <s v="non presentata in CDA"/>
    <s v="non presentata in CDA"/>
    <d v="2020-11-17T00:00:00"/>
    <n v="57672"/>
    <n v="57672"/>
    <n v="0"/>
    <n v="0"/>
    <n v="0"/>
    <n v="0"/>
  </r>
  <r>
    <s v="Digital Mosaik S.r.l."/>
    <s v="02436050229"/>
    <s v="Via Sanseverino, 95 – 38122 Trento (TN)"/>
    <s v="sviluppo e produzione di software e applicativi "/>
    <s v="72.19 - Agevolabile"/>
    <d v="2020-07-07T00:00:00"/>
    <x v="4"/>
    <s v="Trambileno (Corpo N - p.ed. 969 sub. 6)"/>
    <s v="GP"/>
    <s v="Indirizzi provinciali - D.G.P. nr. 2181 di data 03/12/2015 e ss.mm."/>
    <d v="2020-08-07T00:00:00"/>
    <s v="nulla osta"/>
    <s v="non presentata in CDA"/>
    <s v="non presentata in CDA"/>
    <d v="2020-09-07T00:00:00"/>
    <n v="23287.5"/>
    <n v="23287.5"/>
    <n v="0"/>
    <n v="0"/>
    <n v="0"/>
    <n v="0"/>
  </r>
  <r>
    <s v="Aiken S.r.l."/>
    <s v="02537230225"/>
    <s v="Via del Garda, 6 – 38068 Rovereto (TN)"/>
    <s v="fabbricazione di colle"/>
    <s v="20.52 - Agevolabile"/>
    <d v="2020-07-24T00:00:00"/>
    <x v="4"/>
    <s v="Rovereto - Via del Garda, 6 - Polo della Gomma"/>
    <s v="FONDO"/>
    <s v="Indirizzi provinciali - D.G.P. nr. 2181 di data 03/12/2015 e ss.mm."/>
    <d v="2020-08-19T00:00:00"/>
    <s v="nulla osta"/>
    <s v="non presentata in CDA"/>
    <s v="non presentata in CDA"/>
    <d v="2020-12-11T00:00:00"/>
    <n v="80110"/>
    <n v="80110"/>
    <n v="0"/>
    <n v="0"/>
    <s v="-"/>
    <s v="-"/>
  </r>
  <r>
    <s v="MCS S.r.l."/>
    <s v="01946510227"/>
    <s v="Via E. Fermi, 6/8– 38061 ALA (TN)"/>
    <s v="fabbricazione macchine per l’industria alimentare nonché la loro commercializzazione"/>
    <s v="28.93 - Agevolabile"/>
    <d v="2020-08-07T00:00:00"/>
    <x v="3"/>
    <s v="Ala - immobile"/>
    <s v="FONDO"/>
    <s v="Indirizzi provinciali - D.G.P. nr. 2181 di data 03/12/2015 e ss.mm."/>
    <d v="2020-08-25T00:00:00"/>
    <s v="nulla osta"/>
    <s v="non presentata in CDA"/>
    <s v="non presentata in CDA"/>
    <d v="2020-09-30T00:00:00"/>
    <n v="41340"/>
    <n v="41340"/>
    <n v="0"/>
    <n v="0"/>
    <n v="0"/>
    <n v="0"/>
  </r>
  <r>
    <s v="Media System Lab S.r.l."/>
    <s v="02774510966"/>
    <s v="Via Visconti di Modrone, 31 – 20846 Macherio (MB)"/>
    <s v="assistenza strumentazione scientifica"/>
    <s v="26.02 - Agevolabile"/>
    <d v="2020-08-11T00:00:00"/>
    <x v="0"/>
    <s v="Rovereto - Progetto Manifattura - Ambito B"/>
    <s v="FONDO"/>
    <s v="Indirizzi provinciali - D.G.P. nr. 2181 di data 03/12/2015 e ss.mm."/>
    <d v="2020-08-25T00:00:00"/>
    <s v="parere favorevole"/>
    <s v="non presentata in CDA"/>
    <s v="non presentata in CDA"/>
    <s v="non stipulato al 31/12/2020"/>
    <n v="0"/>
    <n v="0"/>
    <n v="0"/>
    <n v="0"/>
    <n v="0"/>
    <n v="0"/>
  </r>
  <r>
    <s v="Medime S.r.l."/>
    <s v="02398080222"/>
    <s v="Via Carlo Alberto Dalla Chiesa, 18 - 38041 Albiano (TN)"/>
    <s v="fabbricazione di apparecchi elettromedicali "/>
    <s v="26.60.02 - Agevolabile"/>
    <d v="2020-07-06T00:00:00"/>
    <x v="1"/>
    <s v="Polo Tecnologico di Pergine Valsugana"/>
    <s v="GP"/>
    <s v="Indirizzi provinciali - D.G.P. nr. 2181 di data 03/12/2015 e ss.mm."/>
    <d v="2020-08-26T00:00:00"/>
    <s v="nulla osta"/>
    <s v="non presentata in CDA"/>
    <s v="non presentata in CDA"/>
    <s v="non stipulato al 31/12/2020"/>
    <n v="0"/>
    <n v="0"/>
    <n v="0"/>
    <n v="0"/>
    <n v="0"/>
    <n v="0"/>
  </r>
  <r>
    <s v="NTC &amp; R S.r.l."/>
    <s v="02520070224"/>
    <s v="Via Manzoni, 7 – 38068 Rovereto (TN)"/>
    <s v="fabbricazione di prodotti in calcestruzzo per l’edilizia"/>
    <s v="23.61 - Agevolabile"/>
    <d v="2020-07-08T00:00:00"/>
    <x v="1"/>
    <s v="Rovereto - Progetto Manifattura"/>
    <s v="FONDO"/>
    <s v="Indirizzi provinciali - D.G.P. nr. 2181 di data 03/12/2015 e ss.mm."/>
    <d v="2020-08-26T00:00:00"/>
    <s v="parere favorevole con un profilo di rischio sopra la media"/>
    <s v="non presentata in CDA"/>
    <s v="non presentata in CDA"/>
    <s v="non stipulato al 31/12/2020"/>
    <n v="0"/>
    <n v="0"/>
    <n v="0"/>
    <n v="0"/>
    <s v="-"/>
    <s v="-"/>
  </r>
  <r>
    <s v="Sinapsi S.r.l."/>
    <s v="02727730547"/>
    <s v="Via delle Querce, 11/13 - 06083 Bastia Umbra (PG) "/>
    <s v="produzione e commercializzazione di dispositivi elettrici o elettronici"/>
    <s v="26.30.29 - Agevolabile"/>
    <d v="2020-08-07T00:00:00"/>
    <x v="1"/>
    <s v="Rovereto - Progetto Manifattura"/>
    <s v="FONDO"/>
    <s v="Indirizzi provinciali - D.G.P. nr. 2181 di data 03/12/2015 e ss.mm."/>
    <d v="2020-09-07T00:00:00"/>
    <s v="nulla osta"/>
    <s v="non presentata in CDA"/>
    <s v="non presentata in CDA"/>
    <d v="2020-11-19T00:00:00"/>
    <n v="9072"/>
    <n v="9072"/>
    <n v="0"/>
    <n v="0"/>
    <n v="0"/>
    <n v="0"/>
  </r>
  <r>
    <s v="CNP Dolomiti S.r.l."/>
    <s v="02559320227"/>
    <s v="Piazza Manifattura, 1 – 38068 Rovereto (TN)"/>
    <s v="costruzione, installazione e riparazione di impianti tecnici e tecnologici "/>
    <s v="inattiva"/>
    <d v="2020-07-14T00:00:00"/>
    <x v="1"/>
    <s v="Rovereto - Progetto Manifattura"/>
    <s v="FONDO"/>
    <s v="Indirizzi provinciali - D.G.P. nr. 2181 di data 03/12/2015 e ss.mm."/>
    <d v="2020-09-10T00:00:00"/>
    <s v="nulla osta"/>
    <s v="non presentata in CDA"/>
    <s v="non presentata in CDA"/>
    <s v="non stipulato al 31/12/2020"/>
    <n v="0"/>
    <n v="0"/>
    <n v="0"/>
    <n v="0"/>
    <n v="0"/>
    <n v="0"/>
  </r>
  <r>
    <s v="Gardasolar S.r.l. Unipersonale"/>
    <s v="02167720222"/>
    <s v="Via Fortunato Zeni, 8 - 38068 Rovereto (TN) "/>
    <s v="costruzione di imbarcazioni ad energia tradizionale ed alternativa"/>
    <s v="30.12.- Agevolabile"/>
    <d v="2020-09-11T00:00:00"/>
    <x v="0"/>
    <s v="Polo Tecnologico di Rovereto (Corpo P)"/>
    <s v="GP"/>
    <s v="Indirizzi provinciali - D.G.P. nr. 2181 di data 03/12/2015 e ss.mm."/>
    <d v="2020-09-14T00:00:00"/>
    <s v="parere favorevole con un profilo di rischio fisiologico"/>
    <s v="non presentata in CDA"/>
    <s v="non presentata in CDA"/>
    <s v="07/10/2020 (atto integrativo al contratto di prestazione di servizi)"/>
    <n v="2837.5"/>
    <n v="2837.5"/>
    <n v="0"/>
    <n v="0"/>
    <n v="0"/>
    <n v="0"/>
  </r>
  <r>
    <s v="Transfer Trade S.r.l."/>
    <s v="03948990282"/>
    <s v="Via Desman, 336 – 35010 Borgoricco (PD)"/>
    <s v="produzione di prodotti per l’etichettatura industriale "/>
    <s v="17.29 - Agevolabile"/>
    <d v="2020-08-07T00:00:00"/>
    <x v="1"/>
    <s v="Rovereto - Progetto Manifattura - Ambito B"/>
    <s v="FONDO"/>
    <s v="Indirizzi provinciali - D.G.P. nr. 2181 di data 03/12/2015 e ss.mm."/>
    <d v="2020-09-22T00:00:00"/>
    <s v="parere favorevole"/>
    <s v="non presentata in CDA"/>
    <s v="non presentata in CDA"/>
    <s v="non stipulato al 31/12/2020"/>
    <n v="0"/>
    <n v="0"/>
    <n v="0"/>
    <n v="0"/>
    <n v="0"/>
    <n v="0"/>
  </r>
  <r>
    <s v="Sensosan S.r.l."/>
    <s v="15760241008"/>
    <s v="Via Vittorio Veneto, 54B – 00187 Roma (RM)"/>
    <s v="sviluppo e produzione di sistemi olfattivi"/>
    <s v="72.19.09 - Agevolabile"/>
    <d v="2020-07-30T00:00:00"/>
    <x v="1"/>
    <s v="Polo Tecnologico di Rovereto (Corpo L)"/>
    <s v="GP"/>
    <s v="Indirizzi provinciali - D.G.P. nr. 2181 di data 03/12/2015 e ss.mm."/>
    <d v="2020-10-14T00:00:00"/>
    <s v="nulla osta"/>
    <s v="non presentata in CDA"/>
    <s v="non presentata in CDA"/>
    <s v="non stipulato al 31/12/2020"/>
    <n v="0"/>
    <n v="0"/>
    <n v="0"/>
    <n v="0"/>
    <n v="0"/>
    <n v="0"/>
  </r>
  <r>
    <s v="Frenotecnica S.r.l."/>
    <s v="01568330227"/>
    <s v="Viale Caproni, 15 – 38068 Rovereto (TN)"/>
    <s v="fabbricazione di altre parti ed accessori per autoveicoli e loro motori "/>
    <s v="29.32.09 - Agevolabile"/>
    <d v="2020-09-23T00:00:00"/>
    <x v="3"/>
    <s v="Rovereto -  Viale Caproni, 15/C  - cd. &quot;Ex Sicor&quot;"/>
    <s v="GP"/>
    <s v="Indirizzi provinciali - D.G.P. nr. 2181 di data 03/12/2015 e ss.mm."/>
    <d v="2020-10-19T00:00:00"/>
    <s v="nulla osta"/>
    <s v="non presentata in CDA"/>
    <s v="non presentata in CDA"/>
    <d v="2020-11-30T00:00:00"/>
    <n v="105702.87"/>
    <n v="105702.87"/>
    <n v="0"/>
    <n v="0"/>
    <s v="-"/>
    <s v="-"/>
  </r>
  <r>
    <s v="Fasteck S.r.l."/>
    <s v="04105010989"/>
    <s v="Via Panoramica, 48 – 25080 Manerba del Garda (BS)"/>
    <s v="commercio all’ingrosso di altre macchine ed attrezzature per l’industria, il commercio e la navigazione"/>
    <s v="46.69.99 - Agevolabile"/>
    <d v="2020-05-18T00:00:00"/>
    <x v="1"/>
    <s v="Polo Tecnologico di Rovereto (Corpo L)"/>
    <s v="GP"/>
    <s v="Indirizzi provinciali - D.G.P. nr. 2181 di data 03/12/2015 e ss.mm."/>
    <d v="2020-10-19T00:00:00"/>
    <s v="parere favorevole con un profilo di rischio sopra la media"/>
    <s v="non presentata in CDA"/>
    <s v="non presentata in CDA"/>
    <s v="non stipulato al 31/12/2020"/>
    <n v="0"/>
    <n v="0"/>
    <n v="0"/>
    <n v="0"/>
    <s v="-"/>
    <s v="-"/>
  </r>
  <r>
    <s v="UpSens S.r.l."/>
    <s v="02423080221"/>
    <s v="Via Vienna, 8 – 38121 Trento (TN)"/>
    <s v="ricerca e sviluppo sperimentale nel campo delle scienze naturali e dell’ingegneria "/>
    <s v="72.1 - Agevolabile "/>
    <d v="2020-09-25T00:00:00"/>
    <x v="2"/>
    <s v="Polo Tecnologico di Trento"/>
    <s v="GP"/>
    <s v="Indirizzi provinciali - D.G.P. nr. 2181 di data 03/12/2015 e ss.mm."/>
    <d v="2020-10-23T00:00:00"/>
    <s v="nulla osta"/>
    <s v="non presentata in CDA"/>
    <s v="non presentata in CDA"/>
    <d v="2020-11-16T00:00:00"/>
    <n v="24360"/>
    <n v="24360"/>
    <n v="0"/>
    <n v="0"/>
    <s v="-"/>
    <s v="-"/>
  </r>
  <r>
    <s v="Ecoline S.r.l."/>
    <s v="02509520223"/>
    <s v="Via 1' maggio, 9 - 38089 Storo (TN)"/>
    <s v="fabbricazione di macchine per il legno "/>
    <s v="28.49.09 - Agevolabile"/>
    <d v="2019-04-10T00:00:00"/>
    <x v="4"/>
    <s v="Condino - Borgo Chiese (TN)"/>
    <s v="FONDO"/>
    <s v="Indirizzi provinciali - D.G.P. nr. 2181 di data 03/12/2015 e ss.mm."/>
    <d v="2020-10-26T00:00:00"/>
    <s v="nulla osta"/>
    <s v="non presentata in CDA"/>
    <s v="non presentata in CDA"/>
    <s v="non stipulato al 31/12/2020"/>
    <n v="0"/>
    <n v="0"/>
    <n v="0"/>
    <n v="0"/>
    <n v="0"/>
    <n v="0"/>
  </r>
  <r>
    <s v="E2C Energy To Come S.r.l."/>
    <s v="04259080242"/>
    <s v="Via Giuseppe Zampieri, 4 – 36100 Vicenza (VI)"/>
    <s v="fabbricazione di apparecchiature per le reti di distribuzione ed il controllo dell’elettricità"/>
    <s v="27.12 - Agevolabile"/>
    <d v="2020-10-01T00:00:00"/>
    <x v="1"/>
    <s v="Rovereto - Progetto Manifattura - Ambito B"/>
    <s v="FONDO"/>
    <s v="Indirizzi provinciali - D.G.P. nr. 2181 di data 03/12/2015 e ss.mm."/>
    <d v="2020-11-09T00:00:00"/>
    <s v="parere favorevole"/>
    <s v="non presentata in CDA"/>
    <s v="non presentata in CDA"/>
    <s v="non stipulato al 31/12/2020"/>
    <n v="0"/>
    <n v="0"/>
    <n v="0"/>
    <n v="0"/>
    <n v="0"/>
    <n v="0"/>
  </r>
  <r>
    <s v="Ocra Restauri S.n.c. "/>
    <s v="00689900223"/>
    <s v="Corso Bettini, 56 – 38068 Rovereto (TN)"/>
    <s v="restauro"/>
    <s v="90.03.02 - Agevolabile"/>
    <d v="2020-10-16T00:00:00"/>
    <x v="4"/>
    <s v="Trambileno (Corpo N - p.ed. 969 sub. 8)"/>
    <s v="GP"/>
    <s v="Indirizzi provinciali - D.G.P. nr. 2181 di data 03/12/2015 e ss.mm."/>
    <d v="2020-11-12T00:00:00"/>
    <s v="nulla osta"/>
    <s v="non presentata in CDA"/>
    <s v="non presentata in CDA"/>
    <d v="2020-11-30T00:00:00"/>
    <n v="24840"/>
    <n v="24840"/>
    <n v="0"/>
    <n v="0"/>
    <n v="0"/>
    <n v="0"/>
  </r>
  <r>
    <s v="Hyphen Italia S.r.l."/>
    <s v="04334860485 - _x000a_02926170230"/>
    <s v="Via Marconi, 14 – 37010 Affi (VR)"/>
    <s v="sviluppo software "/>
    <s v="62.01 - Agevolabile"/>
    <d v="2020-11-13T00:00:00"/>
    <x v="1"/>
    <s v="Polo Tecnologico di Rovereto (Corpo C)"/>
    <s v="GP"/>
    <s v="Indirizzi provinciali - D.G.P. nr. 2181 di data 03/12/2015 e ss.mm."/>
    <d v="2020-11-30T00:00:00"/>
    <s v="nulla osta"/>
    <s v="non presentata in CDA"/>
    <s v="non presentata in CDA"/>
    <s v="non stipulato al 31/12/2020"/>
    <n v="0"/>
    <n v="0"/>
    <n v="0"/>
    <n v="0"/>
    <n v="0"/>
    <n v="0"/>
  </r>
  <r>
    <s v="V-FRM S.r.l."/>
    <s v="02595700226"/>
    <s v="Piazza Manifattura, 1 – 38068 Rovereto (TN)"/>
    <s v="progettazione e realizzazione di impianti per la coltivazione fuori suolo"/>
    <s v="20.30.9 - Agevolabile"/>
    <d v="2020-11-18T00:00:00"/>
    <x v="1"/>
    <s v="Rovereto - Progetto Manifattura - Ambito B"/>
    <s v="FONDO"/>
    <s v="Indirizzi provinciali - D.G.P. nr. 2181 di data 03/12/2015 e ss.mm."/>
    <d v="2020-12-04T00:00:00"/>
    <s v="parere favorevole"/>
    <s v="non presentata in CDA"/>
    <s v="non presentata in CDA"/>
    <s v="non stipulato al 31/12/2020"/>
    <n v="0"/>
    <n v="0"/>
    <n v="0"/>
    <n v="0"/>
    <n v="0"/>
    <n v="0"/>
  </r>
  <r>
    <s v="Arco Pegaso Società Cooperativa"/>
    <s v="01181720226"/>
    <s v="Via Aldo Moro, 9/A - 38062 Arco (TN)"/>
    <s v="silvicoltura e servizi connessi all'utilizzo di aree boschive "/>
    <s v="02.1 - Agevolabile "/>
    <d v="2020-11-23T00:00:00"/>
    <x v="3"/>
    <s v="Arco (TN) - Via Aldo Moro 9/A "/>
    <s v="FONDO"/>
    <s v="Indirizzi provinciali - D.G.P. nr. 2181 di data 03/12/2015 e ss.mm."/>
    <d v="2020-12-14T00:00:00"/>
    <s v="nulla osta"/>
    <s v="non presentata in CDA"/>
    <s v="non presentata in CDA"/>
    <s v="non stipulato al 31/12/2020"/>
    <n v="0"/>
    <n v="0"/>
    <n v="0"/>
    <n v="0"/>
    <n v="0"/>
    <n v="0"/>
  </r>
  <r>
    <s v="Hevo' S.r.l."/>
    <s v="01968590685"/>
    <s v="Via E. Di Simone, 13 - 65125 Pescara (PE)"/>
    <s v="manutenzione, riparazione e assistenza di impianti industriali"/>
    <s v="33.12 - Agevolabile"/>
    <d v="2020-12-03T00:00:00"/>
    <x v="1"/>
    <s v="Polo Tecnologico di Rovereto (Corpo L)"/>
    <s v="GP"/>
    <s v="Indirizzi provinciali - D.G.P. nr. 2181 di data 03/12/2015 e ss.mm."/>
    <d v="2020-12-23T00:00:00"/>
    <s v="nulla osta"/>
    <s v="non presentata in CDA"/>
    <s v="non presentata in CDA"/>
    <s v="non stipulato al 31/12/2020"/>
    <n v="0"/>
    <n v="0"/>
    <n v="0"/>
    <n v="0"/>
    <n v="0"/>
    <n v="0"/>
  </r>
  <r>
    <s v="Industrio Ventures S.r.l."/>
    <s v="02300090228"/>
    <s v="Via Rialto, 73 – 38068 Rovereto (TN) "/>
    <s v="sviluppo, gestione, commercializzazione di prodotti e servizi innovativi ad alto valore tecnologico"/>
    <s v="64.2 (primario) – Non agevolabile_x000a_72.19.09 (primario nell’unità locale) – Agevolabile"/>
    <d v="2019-07-26T00:00:00"/>
    <x v="2"/>
    <s v="Polo Tecnologico di Rovereto (Corpo L)"/>
    <s v="GP"/>
    <s v="Indirizzi provinciali - D.G.P. nr. 2181 di data 03/12/2015 e ss.mm."/>
    <s v="04/10/2019_x000a_23/03/2020 (integrazione)"/>
    <s v="profilo di rischio sopra la media; _x000a_l'integrazione istruttoria ritiene iniziativa ammissibile ad agevolazione de minimis nella misura del 100%, proponendo una riduzione degli spazi"/>
    <d v="2020-06-11T00:00:00"/>
    <s v="positivo"/>
    <d v="2020-07-13T00:00:00"/>
    <n v="46872"/>
    <n v="46872"/>
    <n v="0"/>
    <n v="0"/>
    <s v="-"/>
    <s v="-"/>
  </r>
  <r>
    <s v="Nuova S.A.I.M.P.A. S.r.l."/>
    <s v="01601200981 -_x000a_01534190226"/>
    <s v="Zona Industriale – 38083 Borgo Chiese (TN) – fraz. Località al Ponte Cimego"/>
    <s v="fabbricazione di altri articoli in materie plastiche "/>
    <s v="22.29.09 – Agevolabile "/>
    <d v="2020-11-09T00:00:00"/>
    <x v="6"/>
    <s v="p.ed. 476, pm 1, C.C. Cimego (TN)"/>
    <s v="FONDO"/>
    <s v="Indirizzi provinciali - Delibera della Giunta Provinciale n. 2181 di data 03/12/2015 e ss.mm."/>
    <d v="2020-12-14T00:00:00"/>
    <s v="profilo di rischio fisiologico"/>
    <d v="2020-12-10T00:00:00"/>
    <s v="positivo per cessione immobile"/>
    <s v="non stipulato al 31/12/2020"/>
    <n v="0"/>
    <n v="0"/>
    <n v="0"/>
    <n v="0"/>
    <n v="0"/>
    <n v="0"/>
  </r>
  <r>
    <s v="Zuccari S.r.l."/>
    <s v="01429210220"/>
    <s v="Via del Commercio, 66 - 38121 Trento (TN)"/>
    <s v="Pubblicazione di trattati e materiale informtivo in campo scientifico e culturale"/>
    <s v="72.19.09 - Agevolabile "/>
    <d v="2019-07-12T00:00:00"/>
    <x v="7"/>
    <s v="Lotto C.2.C. - C.C. Ravina"/>
    <s v="GP"/>
    <s v="Indirizzi provinciali - delibera G.P. n. 2181 di data 03/12/2015 e ss.mm.; delibera G.P. n. 1343 di data 18/06/2004; &quot;Criteri e modalità per l'applicazione della L.P. 6/1999&quot; approvati con delibera G.P. n. 1373 di data 24/06/2011; delibera G.P. n. 896 di data 26/05/2015"/>
    <d v="2020-01-24T00:00:00"/>
    <s v="nulla osta"/>
    <d v="2020-02-13T00:00:00"/>
    <s v="positivo"/>
    <s v="non stipulato al 31/12/2020"/>
    <n v="0"/>
    <n v="0"/>
    <n v="0"/>
    <n v="0"/>
    <n v="0"/>
    <n v="0"/>
  </r>
  <r>
    <s v="Falegnameria Gasperi S.n.c. di Gasperi Valerio"/>
    <s v="02005360223"/>
    <s v="Corso Roma, 18 - 38042 Baselga di Pinè (TN)"/>
    <s v="Fabbricazione di mobili"/>
    <s v="31 - Agevolabile"/>
    <d v="2019-08-09T00:00:00"/>
    <x v="7"/>
    <s v="p.f. 2039/N2-N3 - C.C. Baselga di Pinè"/>
    <s v="GP"/>
    <s v="Indirizzi provinciali - delibera G.P. n. 2181 di data 03/12/2015 e ss.mm.; delibera G.P. n. 1343 di data 18/06/2004; &quot;Criteri e modalità per l'applicazione della L.P. 6/1999&quot; approvati con delibera G.P. n. 1373 di data 24/06/2011; delibera G.P. n. 896 di data 26/05/2015"/>
    <d v="2020-03-05T00:00:00"/>
    <s v="nulla osta "/>
    <d v="2020-03-25T00:00:00"/>
    <s v="positivo"/>
    <s v="non stipulato al 31/12/2020"/>
    <n v="0"/>
    <n v="0"/>
    <n v="0"/>
    <n v="0"/>
    <n v="0"/>
    <n v="0"/>
  </r>
  <r>
    <s v="La Casa della Pasta di Avi Antonio &amp; C. S.a.s."/>
    <n v="2202940223"/>
    <s v="Corso Roma 51 – 38042 Baselga di Pinè (TN)"/>
    <s v="Produzione e vendita di pasta alimentare"/>
    <s v="10.73 - Agevolabile"/>
    <d v="2019-02-28T00:00:00"/>
    <x v="7"/>
    <s v="p.f. 2039/2 e 2039/8  - C.C. Baselga di Pinè"/>
    <s v="GP"/>
    <s v="Indirizzi provinciali - delibera G.P. n. 2181 di data 03/12/2015 e ss.mm.; delibera G.P. n. 1343 di data 18/06/2004; &quot;Criteri e modalità per l'applicazione della L.P. 6/1999&quot; approvati con delibera G.P. n. 1373 di data 24/06/2011; delibera G.P. n. 896 di data 26/05/2015"/>
    <d v="2020-03-05T00:00:00"/>
    <s v="nulla osta"/>
    <d v="2020-03-25T00:00:00"/>
    <s v="positivo"/>
    <d v="2020-12-02T00:00:00"/>
    <n v="26932.5"/>
    <n v="26932.5"/>
    <n v="0"/>
    <n v="0"/>
    <n v="0"/>
    <n v="0"/>
  </r>
  <r>
    <s v="Pedrotti S.r.l."/>
    <s v="02054490228"/>
    <s v="Via Matteotti, 3/c – 38065 Mori (TN)"/>
    <s v="socorso stradale e riparazione macchine e autoveicoli "/>
    <s v="45.20.1 - Agevolabile"/>
    <d v="2020-03-05T00:00:00"/>
    <x v="7"/>
    <s v="p.ed. 948/1 CC Ravina"/>
    <s v="GP"/>
    <s v="Indirizzi provinciali - delibera G.P. n. 2181 di data 03/12/2015 e ss.mm.; delibera G.P. n. 1343 di data 18/06/2004; &quot;Criteri e modalità per l'applicazione della L.P. 6/1999&quot; approvati con delibera G.P. n. 1373 di data 24/06/2011; delibera G.P. n. 896 di data 26/05/2016"/>
    <d v="2020-10-22T00:00:00"/>
    <s v="nulla osta"/>
    <d v="2020-11-12T00:00:00"/>
    <s v="positivo"/>
    <d v="2020-12-30T00:00:00"/>
    <n v="105000"/>
    <n v="105000"/>
    <n v="0"/>
    <n v="0"/>
    <n v="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s v="Cartotrentina S.r.l."/>
    <s v="rinnovo locazione ordinaria"/>
    <s v="FONDO"/>
    <n v="45982.43"/>
    <n v="45399.67"/>
    <d v="1901-08-04T18:14:24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Galatea Bio Tech S.r.l."/>
    <s v="insediamento BIC"/>
    <s v="FONDO"/>
    <n v="0"/>
    <n v="0"/>
    <d v="1899-12-30T00:00:00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Glass to Power S.p.a."/>
    <s v="rinnovo BIC"/>
    <s v="GP"/>
    <n v="43328.01"/>
    <n v="42869.760000000002"/>
    <d v="1901-04-02T06:00:00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Hevò S.r.l."/>
    <s v="rinnovo BIC"/>
    <s v="GP"/>
    <n v="23137.969999999998"/>
    <n v="22656.76"/>
    <d v="1901-04-25T05:02:24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Synapsees S.r.l."/>
    <s v="ampliamento BIC"/>
    <s v="FONDO"/>
    <n v="27588.15"/>
    <n v="26844.93"/>
    <d v="1902-01-12T05:16:48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Metal Working S.r.l."/>
    <s v="rinnovo locazione ordinaria"/>
    <s v="GP"/>
    <n v="178908.75999999998"/>
    <n v="173116.55"/>
    <d v="1915-11-09T05:02:24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Nplus S.r.l."/>
    <s v="rinnovo BIC"/>
    <s v="GP"/>
    <n v="72666"/>
    <n v="72205.5"/>
    <d v="1901-04-04T12:00:00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SYS Design S.r.l."/>
    <s v="ampliamento BIC"/>
    <s v="GP"/>
    <n v="23937"/>
    <n v="23583.57"/>
    <d v="1900-12-18T10:19:12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Aiken S.r.l."/>
    <s v="de minimis"/>
    <s v="FONDO"/>
    <n v="154989.05000000002"/>
    <n v="143993.35"/>
    <d v="1930-02-06T16:48:00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Comcor Develepment S.r.l."/>
    <s v="rinnovo BIC"/>
    <s v="GP"/>
    <n v="19553.530000000002"/>
    <n v="18703.560000000001"/>
    <d v="1902-04-28T23:16:48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2Mnet S.r.l."/>
    <s v="rinnovo locazione ordinaria"/>
    <s v="FONDO"/>
    <n v="43160"/>
    <n v="39487.589999999997"/>
    <d v="1910-01-19T09:50:24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Spreentech Ventures S.r.l."/>
    <s v="insediamento BIC"/>
    <s v="FONDO"/>
    <n v="4586.3999999999996"/>
    <n v="4382.29"/>
    <d v="1900-07-22T02:38:24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Vitamina Studio S.r.l.s."/>
    <s v="insediamento locazione ordinaria"/>
    <s v="GP"/>
    <n v="0"/>
    <n v="0"/>
    <d v="1899-12-30T00:00:00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Amigo S.r.l."/>
    <s v="insediamento BIC"/>
    <s v="FONDO"/>
    <n v="9828"/>
    <n v="9390.6200000000008"/>
    <d v="1901-03-12T09:07:12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Salvadori S.r.l."/>
    <s v="rinnovo locazione ordinaria"/>
    <s v="GP"/>
    <n v="53917.88"/>
    <n v="53449.5"/>
    <d v="1901-04-12T09:07:12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NTC&amp;R S.r.l."/>
    <s v="rinnovo BIC"/>
    <s v="FONDO"/>
    <n v="136271.56"/>
    <n v="134580.5"/>
    <d v="1904-08-17T01:26:24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Sensit Technologies EMEA S.r.l."/>
    <s v="insediamento BIC"/>
    <s v="FONDO"/>
    <n v="0"/>
    <s v="-"/>
    <s v="-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RailEVO S.r.l."/>
    <s v="insediamento BIC"/>
    <s v="GP"/>
    <n v="10917"/>
    <n v="10737.24"/>
    <d v="1900-06-27T18:14:24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Upsens S.r.l."/>
    <s v="rinnovo BIC"/>
    <s v="GP"/>
    <n v="30567.599999999999"/>
    <n v="29875.51"/>
    <d v="1901-11-22T02:09:36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Aiaqua S.r.l."/>
    <s v="insediamento BIC"/>
    <s v="FONDO"/>
    <n v="2620.8000000000002"/>
    <n v="2550.44"/>
    <d v="1900-03-10T08:38:24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Ebquadro S.r.l."/>
    <s v="ampliamento BIC"/>
    <s v="GP"/>
    <n v="18146.48"/>
    <n v="17581.72"/>
    <d v="1901-07-17T18:14:24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Zandonai Albert"/>
    <s v="ampliamento BIC"/>
    <s v="GP"/>
    <n v="0"/>
    <n v="0"/>
    <d v="1899-12-30T00:00:00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Rk S.r.l."/>
    <s v="rinnovo BIC"/>
    <s v="GP"/>
    <n v="97728.840000000011"/>
    <n v="95256.77"/>
    <d v="1906-10-07T01:40:48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Ivolution S.r.l."/>
    <s v="rinnovo BIC"/>
    <s v="GP"/>
    <n v="57541.13"/>
    <n v="54597.74"/>
    <d v="1908-01-21T09:21:36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Res Inergia S.r.l."/>
    <s v="rinnovo BIC"/>
    <s v="FONDO"/>
    <n v="11616.15"/>
    <n v="11046"/>
    <d v="1901-07-23T03:36:00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Lu&amp;Mi Detergenti S.r.l."/>
    <s v="de minimis"/>
    <s v="FONDO"/>
    <n v="109622.64"/>
    <n v="99448.04"/>
    <d v="1927-11-08T14:24:00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Mobygis S.r.l."/>
    <s v="ampliamento BIC e rinnovo BIC"/>
    <s v="GP"/>
    <n v="34900.199999999997"/>
    <n v="33063.81"/>
    <d v="1905-01-09T09:21:36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Media System Lab S.r.l."/>
    <s v="ampliamento locazione ordinaria"/>
    <s v="FONDO"/>
    <n v="51135.3"/>
    <n v="49502.76"/>
    <d v="1904-06-19T12:57:36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Bonfiglioli Riduttori S.p.A."/>
    <s v="rinnovo BIC"/>
    <s v="FONDO"/>
    <n v="122224.97"/>
    <n v="120788.73"/>
    <d v="1903-12-06T05:45:36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Reggla Alessandra "/>
    <s v="insediamento locazione ordinaria"/>
    <s v="FONDO"/>
    <n v="45000.990000000005"/>
    <n v="40493.760000000002"/>
    <d v="1912-05-03T05:31:12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T.I.E. Impianti S.r.l."/>
    <s v="de minimis"/>
    <s v="FONDO"/>
    <n v="83928.22"/>
    <n v="75964.5"/>
    <d v="1921-10-19T17:16:48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Energy S.p.A."/>
    <s v="ampliamento BIC"/>
    <s v="FONDO"/>
    <n v="0"/>
    <n v="0"/>
    <d v="1899-12-30T00:00:00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TMC Italia S.p.a."/>
    <s v="insediamento BIC"/>
    <s v="GP"/>
    <n v="13779.679999999998"/>
    <n v="13083.88"/>
    <d v="1901-11-25T19:12:00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Officine Amarcord S.r.l."/>
    <s v="insediamento BIC"/>
    <s v="FONDO"/>
    <n v="0"/>
    <n v="0"/>
    <d v="1899-12-30T00:00:00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490 Studio S.r.l. "/>
    <s v="rinnovo BIC"/>
    <s v="GP"/>
    <n v="67175.94"/>
    <n v="63783.9"/>
    <d v="1909-04-14T00:57:36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Pozza 1865 S.r.l."/>
    <s v="insediamento locazione ordinaria"/>
    <s v="FONDO"/>
    <n v="45000"/>
    <n v="41210.400000000001"/>
    <d v="1910-05-16T14:24:00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Pietranet S.r.l."/>
    <s v="ampliamento BIC"/>
    <s v="FONDO"/>
    <n v="0"/>
    <n v="0"/>
    <d v="1899-12-30T00:00:00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Spreentech Ventures S.r.l."/>
    <s v="de minimis"/>
    <s v="FONDO"/>
    <n v="0"/>
    <n v="0"/>
    <d v="1899-12-30T00:00:00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Tormene Hydrogen S.r.l."/>
    <s v="insediamento BIC"/>
    <s v="FONDO"/>
    <n v="0"/>
    <n v="0"/>
    <d v="1899-12-30T00:00:00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Arco Pegaso soc coop"/>
    <s v="rinnovo locazione ordinaria"/>
    <s v="FONDO"/>
    <n v="0"/>
    <n v="0"/>
    <d v="1899-12-30T00:00:00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Tèchnèos S.r.l."/>
    <s v="insediamento BIC"/>
    <s v="GP"/>
    <n v="0"/>
    <n v="0"/>
    <d v="1899-12-30T00:00:00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Audaces Europe S.r.l. "/>
    <s v="rinnovo BIC"/>
    <s v="GP"/>
    <n v="0"/>
    <n v="0"/>
    <d v="1899-12-30T00:00:00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Energenius S.r.l."/>
    <s v="ampliamento BIC"/>
    <s v="FONDO"/>
    <n v="0"/>
    <n v="0"/>
    <d v="1899-12-30T00:00:00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Le Nappage Italia S.r.l."/>
    <s v="rinnovo locazione ordinaria"/>
    <s v="FONDO"/>
    <n v="0"/>
    <n v="0"/>
    <d v="1899-12-30T00:00:00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Legodigit S.r.l."/>
    <s v="insediamento locazione ordinaria"/>
    <s v="FONDO"/>
    <n v="0"/>
    <n v="0"/>
    <d v="1899-12-30T00:00:00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e v="#REF!"/>
    <e v="#REF!"/>
    <e v="#REF!"/>
    <e v="#REF!"/>
    <e v="#REF!"/>
    <e v="#REF!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e v="#REF!"/>
    <e v="#REF!"/>
    <e v="#REF!"/>
    <e v="#REF!"/>
    <e v="#REF!"/>
    <e v="#REF!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e v="#REF!"/>
    <e v="#REF!"/>
    <e v="#REF!"/>
    <e v="#REF!"/>
    <e v="#REF!"/>
    <e v="#REF!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Tyref S.r.l."/>
    <s v="acquisto immobile"/>
    <s v="GP"/>
    <n v="275000"/>
    <n v="0"/>
    <s v="-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e v="#REF!"/>
    <e v="#REF!"/>
    <e v="#REF!"/>
    <e v="#REF!"/>
    <e v="#REF!"/>
    <e v="#REF!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GPI S.p.A."/>
    <s v="cessione area con applicazione “Direttiva Aree”"/>
    <s v="GP/FONDO"/>
    <n v="0"/>
    <n v="0"/>
    <d v="1899-12-30T00:00:00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PEJO PALLET SNC DI DAPRA’ RODOLFO &amp; C"/>
    <s v="cessione area con applicazione “Direttiva Aree”"/>
    <s v="GP"/>
    <n v="91623.09"/>
    <n v="91623.09"/>
    <d v="1899-12-30T00:00:00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e v="#REF!"/>
    <e v="#REF!"/>
    <e v="#REF!"/>
    <e v="#REF!"/>
    <e v="#REF!"/>
    <e v="#REF!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GPI S.p.A."/>
    <s v="acquisto immobile"/>
    <s v="FONDO"/>
    <n v="0"/>
    <n v="0"/>
    <d v="1899-12-30T00:00:00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Ciocomiti S.r.l."/>
    <s v="acquisto immobile"/>
    <s v="FONDO"/>
    <n v="0"/>
    <n v="0"/>
    <d v="1899-12-30T00:00:00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Meccanica Reguzzo S.r.l."/>
    <s v="acquisto immobile"/>
    <s v="FONDO"/>
    <n v="0"/>
    <n v="0"/>
    <d v="1899-12-30T00:00:00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Litografia Effe e Erre S.n.c. di Facchinelli Fabio e Sandra"/>
    <s v="acquisto immobile"/>
    <s v="FONDO"/>
    <n v="0"/>
    <n v="0"/>
    <d v="1899-12-30T00:00:00"/>
    <x v="0"/>
    <e v="#REF!"/>
    <x v="0"/>
    <e v="#REF!"/>
    <e v="#REF!"/>
    <e v="#REF!"/>
    <e v="#REF!"/>
    <e v="#REF!"/>
    <e v="#REF!"/>
    <e v="#REF!"/>
    <e v="#REF!"/>
    <n v="0"/>
    <e v="#REF!"/>
    <n v="0"/>
    <n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6">
  <r>
    <s v="Cartotrentina S.r.l."/>
    <s v="rinnovo locazione ordinaria"/>
    <s v="FONDO"/>
    <n v="45982.43"/>
    <n v="45399.67"/>
    <d v="1901-08-04T18:14:24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Galatea Bio Tech S.r.l."/>
    <s v="insediamento BIC"/>
    <s v="FONDO"/>
    <n v="0"/>
    <n v="0"/>
    <d v="1899-12-30T00:00:00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Glass to Power S.p.a."/>
    <s v="rinnovo BIC"/>
    <s v="GP"/>
    <n v="43328.01"/>
    <n v="42869.760000000002"/>
    <d v="1901-04-02T06:00:00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Hevò S.r.l."/>
    <s v="rinnovo BIC"/>
    <s v="GP"/>
    <n v="23137.969999999998"/>
    <n v="22656.76"/>
    <d v="1901-04-25T05:02:24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Synapsees S.r.l."/>
    <s v="ampliamento BIC"/>
    <s v="FONDO"/>
    <n v="27588.15"/>
    <n v="26844.93"/>
    <d v="1902-01-12T05:16:48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Metal Working S.r.l."/>
    <s v="rinnovo locazione ordinaria"/>
    <s v="GP"/>
    <n v="178908.75999999998"/>
    <n v="173116.55"/>
    <d v="1915-11-09T05:02:24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Nplus S.r.l."/>
    <s v="rinnovo BIC"/>
    <s v="GP"/>
    <n v="72666"/>
    <n v="72205.5"/>
    <d v="1901-04-04T12:00:00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SYS Design S.r.l."/>
    <s v="ampliamento BIC"/>
    <s v="GP"/>
    <n v="23937"/>
    <n v="23583.57"/>
    <d v="1900-12-18T10:19:12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Aiken S.r.l."/>
    <s v="de minimis"/>
    <s v="FONDO"/>
    <n v="154989.05000000002"/>
    <n v="143993.35"/>
    <d v="1930-02-06T16:48:00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Comcor Develepment S.r.l."/>
    <s v="rinnovo BIC"/>
    <s v="GP"/>
    <n v="19553.530000000002"/>
    <n v="18703.560000000001"/>
    <d v="1902-04-28T23:16:48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2Mnet S.r.l."/>
    <s v="rinnovo locazione ordinaria"/>
    <s v="FONDO"/>
    <n v="43160"/>
    <n v="39487.589999999997"/>
    <d v="1910-01-19T09:50:24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Spreentech Ventures S.r.l."/>
    <s v="insediamento BIC"/>
    <s v="FONDO"/>
    <n v="4586.3999999999996"/>
    <n v="4382.29"/>
    <d v="1900-07-22T02:38:24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Vitamina Studio S.r.l.s."/>
    <s v="insediamento locazione ordinaria"/>
    <s v="GP"/>
    <n v="0"/>
    <n v="0"/>
    <d v="1899-12-30T00:00:00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Amigo S.r.l."/>
    <s v="insediamento BIC"/>
    <s v="FONDO"/>
    <n v="9828"/>
    <n v="9390.6200000000008"/>
    <d v="1901-03-12T09:07:12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Salvadori S.r.l."/>
    <s v="rinnovo locazione ordinaria"/>
    <s v="GP"/>
    <n v="53917.88"/>
    <n v="53449.5"/>
    <d v="1901-04-12T09:07:12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NTC&amp;R S.r.l."/>
    <s v="rinnovo BIC"/>
    <s v="FONDO"/>
    <n v="136271.56"/>
    <n v="134580.5"/>
    <d v="1904-08-17T01:26:24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Sensit Technologies EMEA S.r.l."/>
    <s v="insediamento BIC"/>
    <s v="FONDO"/>
    <n v="0"/>
    <s v="-"/>
    <s v="-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RailEVO S.r.l."/>
    <s v="insediamento BIC"/>
    <s v="GP"/>
    <n v="10917"/>
    <n v="10737.24"/>
    <d v="1900-06-27T18:14:24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Upsens S.r.l."/>
    <s v="rinnovo BIC"/>
    <s v="GP"/>
    <n v="30567.599999999999"/>
    <n v="29875.51"/>
    <d v="1901-11-22T02:09:36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Aiaqua S.r.l."/>
    <s v="insediamento BIC"/>
    <s v="FONDO"/>
    <n v="2620.8000000000002"/>
    <n v="2550.44"/>
    <d v="1900-03-10T08:38:24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Ebquadro S.r.l."/>
    <s v="ampliamento BIC"/>
    <s v="GP"/>
    <n v="18146.48"/>
    <n v="17581.72"/>
    <d v="1901-07-17T18:14:24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Zandonai Albert"/>
    <s v="ampliamento BIC"/>
    <s v="GP"/>
    <n v="0"/>
    <n v="0"/>
    <d v="1899-12-30T00:00:00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Rk S.r.l."/>
    <s v="rinnovo BIC"/>
    <s v="GP"/>
    <n v="97728.840000000011"/>
    <n v="95256.77"/>
    <d v="1906-10-07T01:40:48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Ivolution S.r.l."/>
    <s v="rinnovo BIC"/>
    <s v="GP"/>
    <n v="57541.13"/>
    <n v="54597.74"/>
    <d v="1908-01-21T09:21:36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Res Inergia S.r.l."/>
    <s v="rinnovo BIC"/>
    <s v="FONDO"/>
    <n v="11616.15"/>
    <n v="11046"/>
    <d v="1901-07-23T03:36:00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Lu&amp;Mi Detergenti S.r.l."/>
    <s v="de minimis"/>
    <s v="FONDO"/>
    <n v="109622.64"/>
    <n v="99448.04"/>
    <d v="1927-11-08T14:24:00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Mobygis S.r.l."/>
    <s v="ampliamento BIC e rinnovo BIC"/>
    <s v="GP"/>
    <n v="34900.199999999997"/>
    <n v="33063.81"/>
    <d v="1905-01-09T09:21:36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Media System Lab S.r.l."/>
    <s v="ampliamento locazione ordinaria"/>
    <s v="FONDO"/>
    <n v="51135.3"/>
    <n v="49502.76"/>
    <d v="1904-06-19T12:57:36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Bonfiglioli Riduttori S.p.A."/>
    <s v="rinnovo BIC"/>
    <s v="FONDO"/>
    <n v="122224.97"/>
    <n v="120788.73"/>
    <d v="1903-12-06T05:45:36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Reggla Alessandra "/>
    <s v="insediamento locazione ordinaria"/>
    <s v="FONDO"/>
    <n v="45000.990000000005"/>
    <n v="40493.760000000002"/>
    <d v="1912-05-03T05:31:12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T.I.E. Impianti S.r.l."/>
    <s v="de minimis"/>
    <s v="FONDO"/>
    <n v="83928.22"/>
    <n v="75964.5"/>
    <d v="1921-10-19T17:16:48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Energy S.p.A."/>
    <s v="ampliamento BIC"/>
    <s v="FONDO"/>
    <n v="0"/>
    <n v="0"/>
    <d v="1899-12-30T00:00:00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TMC Italia S.p.a."/>
    <s v="insediamento BIC"/>
    <s v="GP"/>
    <n v="13779.679999999998"/>
    <n v="13083.88"/>
    <d v="1901-11-25T19:12:00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Officine Amarcord S.r.l."/>
    <s v="insediamento BIC"/>
    <s v="FONDO"/>
    <n v="0"/>
    <n v="0"/>
    <d v="1899-12-30T00:00:00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490 Studio S.r.l. "/>
    <s v="rinnovo BIC"/>
    <s v="GP"/>
    <n v="67175.94"/>
    <n v="63783.9"/>
    <d v="1909-04-14T00:57:36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Pozza 1865 S.r.l."/>
    <s v="insediamento locazione ordinaria"/>
    <s v="FONDO"/>
    <n v="45000"/>
    <n v="41210.400000000001"/>
    <d v="1910-05-16T14:24:00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Pietranet S.r.l."/>
    <s v="ampliamento BIC"/>
    <s v="FONDO"/>
    <n v="0"/>
    <n v="0"/>
    <d v="1899-12-30T00:00:00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Spreentech Ventures S.r.l."/>
    <s v="de minimis"/>
    <s v="FONDO"/>
    <n v="0"/>
    <n v="0"/>
    <d v="1899-12-30T00:00:00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Tormene Hydrogen S.r.l."/>
    <s v="insediamento BIC"/>
    <s v="FONDO"/>
    <n v="0"/>
    <n v="0"/>
    <d v="1899-12-30T00:00:00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Arco Pegaso soc coop"/>
    <s v="rinnovo locazione ordinaria"/>
    <s v="FONDO"/>
    <n v="0"/>
    <n v="0"/>
    <d v="1899-12-30T00:00:00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Tèchnèos S.r.l."/>
    <s v="insediamento BIC"/>
    <s v="GP"/>
    <n v="0"/>
    <n v="0"/>
    <d v="1899-12-30T00:00:00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Audaces Europe S.r.l. "/>
    <s v="rinnovo BIC"/>
    <s v="GP"/>
    <n v="0"/>
    <n v="0"/>
    <d v="1899-12-30T00:00:00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Energenius S.r.l."/>
    <s v="ampliamento BIC"/>
    <s v="FONDO"/>
    <n v="0"/>
    <n v="0"/>
    <d v="1899-12-30T00:00:00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Le Nappage Italia S.r.l."/>
    <s v="rinnovo locazione ordinaria"/>
    <s v="FONDO"/>
    <n v="0"/>
    <n v="0"/>
    <d v="1899-12-30T00:00:00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Legodigit S.r.l."/>
    <s v="insediamento locazione ordinaria"/>
    <s v="FONDO"/>
    <n v="0"/>
    <n v="0"/>
    <d v="1899-12-30T00:00:00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e v="#REF!"/>
    <e v="#REF!"/>
    <e v="#REF!"/>
    <e v="#REF!"/>
    <e v="#REF!"/>
    <e v="#REF!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e v="#REF!"/>
    <e v="#REF!"/>
    <e v="#REF!"/>
    <e v="#REF!"/>
    <e v="#REF!"/>
    <e v="#REF!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e v="#REF!"/>
    <e v="#REF!"/>
    <e v="#REF!"/>
    <e v="#REF!"/>
    <e v="#REF!"/>
    <e v="#REF!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Tyref S.r.l."/>
    <s v="acquisto immobile"/>
    <s v="GP"/>
    <n v="275000"/>
    <n v="0"/>
    <s v="-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e v="#REF!"/>
    <e v="#REF!"/>
    <e v="#REF!"/>
    <e v="#REF!"/>
    <e v="#REF!"/>
    <e v="#REF!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GPI S.p.A."/>
    <s v="cessione area con applicazione “Direttiva Aree”"/>
    <s v="GP/FONDO"/>
    <n v="0"/>
    <n v="0"/>
    <d v="1899-12-30T00:00:00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PEJO PALLET SNC DI DAPRA’ RODOLFO &amp; C"/>
    <s v="cessione area con applicazione “Direttiva Aree”"/>
    <s v="GP"/>
    <n v="91623.09"/>
    <n v="91623.09"/>
    <d v="1899-12-30T00:00:00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e v="#REF!"/>
    <e v="#REF!"/>
    <e v="#REF!"/>
    <e v="#REF!"/>
    <e v="#REF!"/>
    <e v="#REF!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GPI S.p.A."/>
    <s v="acquisto immobile"/>
    <s v="FONDO"/>
    <n v="0"/>
    <n v="0"/>
    <d v="1899-12-30T00:00:00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Ciocomiti S.r.l."/>
    <s v="acquisto immobile"/>
    <s v="FONDO"/>
    <n v="0"/>
    <n v="0"/>
    <d v="1899-12-30T00:00:00"/>
    <x v="0"/>
    <e v="#REF!"/>
    <x v="0"/>
    <e v="#REF!"/>
    <e v="#REF!"/>
    <e v="#REF!"/>
    <e v="#REF!"/>
    <e v="#REF!"/>
    <e v="#REF!"/>
    <e v="#REF!"/>
    <e v="#REF!"/>
    <n v="0"/>
    <e v="#REF!"/>
    <n v="0"/>
    <n v="0"/>
  </r>
  <r>
    <s v="Meccanica Reguzzo S.r.l."/>
    <s v="acquisto immobile"/>
    <s v="FONDO"/>
    <n v="0"/>
    <n v="0"/>
    <d v="1899-12-30T00:00:00"/>
    <x v="0"/>
    <e v="#REF!"/>
    <x v="0"/>
    <e v="#REF!"/>
    <e v="#REF!"/>
    <e v="#REF!"/>
    <e v="#REF!"/>
    <e v="#REF!"/>
    <e v="#REF!"/>
    <e v="#REF!"/>
    <e v="#REF!"/>
    <n v="0"/>
    <e v="#REF!"/>
    <n v="0"/>
    <n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5">
  <r>
    <s v="Cartotrentina S.r.l."/>
    <s v="rinnovo locazione ordinaria"/>
    <s v="FONDO"/>
    <n v="45982.43"/>
    <n v="45399.67"/>
    <d v="1901-08-04T18:14:24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Galatea Bio Tech S.r.l."/>
    <s v="insediamento BIC"/>
    <s v="FONDO"/>
    <n v="0"/>
    <n v="0"/>
    <d v="1899-12-30T00:00:00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Glass to Power S.p.a."/>
    <s v="rinnovo BIC"/>
    <s v="GP"/>
    <n v="43328.01"/>
    <n v="42869.760000000002"/>
    <d v="1901-04-02T06:00:00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Hevò S.r.l."/>
    <s v="rinnovo BIC"/>
    <s v="GP"/>
    <n v="23137.969999999998"/>
    <n v="22656.76"/>
    <d v="1901-04-25T05:02:24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Synapsees S.r.l."/>
    <s v="ampliamento BIC"/>
    <s v="FONDO"/>
    <n v="27588.15"/>
    <n v="26844.93"/>
    <d v="1902-01-12T05:16:48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Metal Working S.r.l."/>
    <s v="rinnovo locazione ordinaria"/>
    <s v="GP"/>
    <n v="178908.75999999998"/>
    <n v="173116.55"/>
    <d v="1915-11-09T05:02:24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Nplus S.r.l."/>
    <s v="rinnovo BIC"/>
    <s v="GP"/>
    <n v="72666"/>
    <n v="72205.5"/>
    <d v="1901-04-04T12:00:00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SYS Design S.r.l."/>
    <s v="ampliamento BIC"/>
    <s v="GP"/>
    <n v="23937"/>
    <n v="23583.57"/>
    <d v="1900-12-18T10:19:12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Aiken S.r.l."/>
    <s v="de minimis"/>
    <s v="FONDO"/>
    <n v="154989.05000000002"/>
    <n v="143993.35"/>
    <d v="1930-02-06T16:48:00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Comcor Develepment S.r.l."/>
    <s v="rinnovo BIC"/>
    <s v="GP"/>
    <n v="19553.530000000002"/>
    <n v="18703.560000000001"/>
    <d v="1902-04-28T23:16:48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2Mnet S.r.l."/>
    <s v="rinnovo locazione ordinaria"/>
    <s v="FONDO"/>
    <n v="43160"/>
    <n v="39487.589999999997"/>
    <d v="1910-01-19T09:50:24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Spreentech Ventures S.r.l."/>
    <s v="insediamento BIC"/>
    <s v="FONDO"/>
    <n v="4586.3999999999996"/>
    <n v="4382.29"/>
    <d v="1900-07-22T02:38:24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Vitamina Studio S.r.l.s."/>
    <s v="insediamento locazione ordinaria"/>
    <s v="GP"/>
    <n v="0"/>
    <n v="0"/>
    <d v="1899-12-30T00:00:00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Amigo S.r.l."/>
    <s v="insediamento BIC"/>
    <s v="FONDO"/>
    <n v="9828"/>
    <n v="9390.6200000000008"/>
    <d v="1901-03-12T09:07:12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Salvadori S.r.l."/>
    <s v="rinnovo locazione ordinaria"/>
    <s v="GP"/>
    <n v="53917.88"/>
    <n v="53449.5"/>
    <d v="1901-04-12T09:07:12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NTC&amp;R S.r.l."/>
    <s v="rinnovo BIC"/>
    <s v="FONDO"/>
    <n v="136271.56"/>
    <n v="134580.5"/>
    <d v="1904-08-17T01:26:24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Sensit Technologies EMEA S.r.l."/>
    <s v="insediamento BIC"/>
    <s v="FONDO"/>
    <n v="0"/>
    <s v="-"/>
    <s v="-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RailEVO S.r.l."/>
    <s v="insediamento BIC"/>
    <s v="GP"/>
    <n v="10917"/>
    <n v="10737.24"/>
    <d v="1900-06-27T18:14:24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Upsens S.r.l."/>
    <s v="rinnovo BIC"/>
    <s v="GP"/>
    <n v="30567.599999999999"/>
    <n v="29875.51"/>
    <d v="1901-11-22T02:09:36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Aiaqua S.r.l."/>
    <s v="insediamento BIC"/>
    <s v="FONDO"/>
    <n v="2620.8000000000002"/>
    <n v="2550.44"/>
    <d v="1900-03-10T08:38:24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Ebquadro S.r.l."/>
    <s v="ampliamento BIC"/>
    <s v="GP"/>
    <n v="18146.48"/>
    <n v="17581.72"/>
    <d v="1901-07-17T18:14:24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Zandonai Albert"/>
    <s v="ampliamento BIC"/>
    <s v="GP"/>
    <n v="0"/>
    <n v="0"/>
    <d v="1899-12-30T00:00:00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Rk S.r.l."/>
    <s v="rinnovo BIC"/>
    <s v="GP"/>
    <n v="97728.840000000011"/>
    <n v="95256.77"/>
    <d v="1906-10-07T01:40:48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Ivolution S.r.l."/>
    <s v="rinnovo BIC"/>
    <s v="GP"/>
    <n v="57541.13"/>
    <n v="54597.74"/>
    <d v="1908-01-21T09:21:36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Res Inergia S.r.l."/>
    <s v="rinnovo BIC"/>
    <s v="FONDO"/>
    <n v="11616.15"/>
    <n v="11046"/>
    <d v="1901-07-23T03:36:00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RAGIONE/DENOMINAZIONE SOCIALE"/>
    <s v="C.F. / P.IVA"/>
    <s v="SEDE LEGALE/INDIRIZZO (aggiornato all'1/02/2022)"/>
    <s v="ATTIVITA' ESERCITATA"/>
    <s v="CODICE ATECO 2007"/>
    <s v="DATA RICHIESTA"/>
    <x v="1"/>
    <s v="IMMOBILE/AREA"/>
    <x v="1"/>
    <s v="NORMATIVA DI RIFERIMENTO"/>
    <s v="DATA ISTRUTTORIA"/>
    <s v="ESITO ISTRUTTORIA"/>
    <s v="DATA DELIBERA CDA"/>
    <s v="PARERE CDA"/>
    <s v="DATA CONTRATTO"/>
    <s v="BENEFICIO COMPLESSIVO DETERMINATO"/>
    <s v="di cui DE MINIMIS "/>
    <s v="di cui ESENZIONE"/>
    <s v="di cui INTERESSI"/>
    <s v="di cui CONTRIBUTO DETERMINATO EX ART. 3 E 4 LP 6/99"/>
    <s v="di cui DE MINIMIS SU INTERESSI"/>
  </r>
  <r>
    <s v="Lu&amp;Mi Detergenti S.r.l."/>
    <s v="de minimis"/>
    <s v="FONDO"/>
    <n v="109622.64"/>
    <n v="99448.04"/>
    <d v="1927-11-08T14:24:00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Mobygis S.r.l."/>
    <s v="ampliamento BIC e rinnovo BIC"/>
    <s v="GP"/>
    <n v="34900.199999999997"/>
    <n v="33063.81"/>
    <d v="1905-01-09T09:21:36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Media System Lab S.r.l."/>
    <s v="ampliamento locazione ordinaria"/>
    <s v="FONDO"/>
    <n v="51135.3"/>
    <n v="49502.76"/>
    <d v="1904-06-19T12:57:36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Bonfiglioli Riduttori S.p.A."/>
    <s v="rinnovo BIC"/>
    <s v="FONDO"/>
    <n v="122224.97"/>
    <n v="120788.73"/>
    <d v="1903-12-06T05:45:36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Reggla Alessandra "/>
    <s v="insediamento locazione ordinaria"/>
    <s v="FONDO"/>
    <n v="45000.990000000005"/>
    <n v="40493.760000000002"/>
    <d v="1912-05-03T05:31:12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T.I.E. Impianti S.r.l."/>
    <s v="de minimis"/>
    <s v="FONDO"/>
    <n v="83928.22"/>
    <n v="75964.5"/>
    <d v="1921-10-19T17:16:48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Energy S.p.A."/>
    <s v="ampliamento BIC"/>
    <s v="FONDO"/>
    <n v="0"/>
    <n v="0"/>
    <d v="1899-12-30T00:00:00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TMC Italia S.p.a."/>
    <s v="insediamento BIC"/>
    <s v="GP"/>
    <n v="13779.679999999998"/>
    <n v="13083.88"/>
    <d v="1901-11-25T19:12:00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Officine Amarcord S.r.l."/>
    <s v="insediamento BIC"/>
    <s v="FONDO"/>
    <n v="0"/>
    <n v="0"/>
    <d v="1899-12-30T00:00:00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490 Studio S.r.l. "/>
    <s v="rinnovo BIC"/>
    <s v="GP"/>
    <n v="67175.94"/>
    <n v="63783.9"/>
    <d v="1909-04-14T00:57:36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Pozza 1865 S.r.l."/>
    <s v="insediamento locazione ordinaria"/>
    <s v="FONDO"/>
    <n v="45000"/>
    <n v="41210.400000000001"/>
    <d v="1910-05-16T14:24:00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Pietranet S.r.l."/>
    <s v="ampliamento BIC"/>
    <s v="FONDO"/>
    <n v="0"/>
    <n v="0"/>
    <d v="1899-12-30T00:00:00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Spreentech Ventures S.r.l."/>
    <s v="de minimis"/>
    <s v="FONDO"/>
    <n v="0"/>
    <n v="0"/>
    <d v="1899-12-30T00:00:00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Tormene Hydrogen S.r.l."/>
    <s v="insediamento BIC"/>
    <s v="FONDO"/>
    <n v="0"/>
    <n v="0"/>
    <d v="1899-12-30T00:00:00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Arco Pegaso soc coop"/>
    <s v="rinnovo locazione ordinaria"/>
    <s v="FONDO"/>
    <n v="0"/>
    <n v="0"/>
    <d v="1899-12-30T00:00:00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Tèchnèos S.r.l."/>
    <s v="insediamento BIC"/>
    <s v="GP"/>
    <n v="0"/>
    <n v="0"/>
    <d v="1899-12-30T00:00:00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Audaces Europe S.r.l. "/>
    <s v="rinnovo BIC"/>
    <s v="GP"/>
    <n v="0"/>
    <n v="0"/>
    <d v="1899-12-30T00:00:00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Energenius S.r.l."/>
    <s v="ampliamento BIC"/>
    <s v="FONDO"/>
    <n v="0"/>
    <n v="0"/>
    <d v="1899-12-30T00:00:00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Le Nappage Italia S.r.l."/>
    <s v="rinnovo locazione ordinaria"/>
    <s v="FONDO"/>
    <n v="0"/>
    <n v="0"/>
    <d v="1899-12-30T00:00:00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Legodigit S.r.l."/>
    <s v="insediamento locazione ordinaria"/>
    <s v="FONDO"/>
    <n v="0"/>
    <n v="0"/>
    <d v="1899-12-30T00:00:00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e v="#REF!"/>
    <e v="#REF!"/>
    <e v="#REF!"/>
    <e v="#REF!"/>
    <e v="#REF!"/>
    <e v="#REF!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e v="#REF!"/>
    <e v="#REF!"/>
    <e v="#REF!"/>
    <e v="#REF!"/>
    <e v="#REF!"/>
    <e v="#REF!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e v="#REF!"/>
    <e v="#REF!"/>
    <e v="#REF!"/>
    <e v="#REF!"/>
    <e v="#REF!"/>
    <e v="#REF!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Tyref S.r.l."/>
    <s v="acquisto immobile"/>
    <s v="GP"/>
    <n v="275000"/>
    <n v="0"/>
    <s v="-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e v="#REF!"/>
    <e v="#REF!"/>
    <e v="#REF!"/>
    <e v="#REF!"/>
    <e v="#REF!"/>
    <e v="#REF!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RAGIONE/DENOMINAZIONE SOCIALE"/>
    <s v="C.F. / P.IVA"/>
    <s v="SEDE LEGALE/INDIRIZZO (aggiornato all'1/02/2022)"/>
    <s v="ATTIVITA' ESERCITATA"/>
    <s v="CODICE ATECO 2007"/>
    <s v="DATA RICHIESTA"/>
    <x v="1"/>
    <s v="IMMOBILE/AREA"/>
    <x v="1"/>
    <s v="NORMATIVA DI RIFERIMENTO"/>
    <s v="DATA ISTRUTTORIA"/>
    <s v="ESITO ISTRUTTORIA"/>
    <s v="DATA DELIBERA CDA"/>
    <s v="PARERE CDA"/>
    <s v="DATA CONTRATTO"/>
    <s v="BENEFICIO COMPLESSIVO DETERMINATO"/>
    <s v="di cui DE MINIMIS "/>
    <s v="di cui ESENZIONE"/>
    <s v="di cui INTERESSI"/>
    <s v="di cui CONTRIBUTO DETERMINATO EX ART. 3 E 4 LP 6/99"/>
    <s v="di cui DE MINIMIS SU INTERESSI"/>
  </r>
  <r>
    <s v="GPI S.p.A."/>
    <s v="cessione area con applicazione “Direttiva Aree”"/>
    <s v="GP/FONDO"/>
    <n v="0"/>
    <n v="0"/>
    <d v="1899-12-30T00:00:00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PEJO PALLET SNC DI DAPRA’ RODOLFO &amp; C"/>
    <s v="cessione area con applicazione “Direttiva Aree”"/>
    <s v="GP"/>
    <n v="91623.09"/>
    <n v="91623.09"/>
    <d v="1899-12-30T00:00:00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e v="#REF!"/>
    <e v="#REF!"/>
    <e v="#REF!"/>
    <e v="#REF!"/>
    <e v="#REF!"/>
    <e v="#REF!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5">
  <r>
    <s v="Cartotrentina S.r.l."/>
    <s v="rinnovo locazione ordinaria"/>
    <s v="FONDO"/>
    <n v="45982.43"/>
    <n v="45399.67"/>
    <d v="1901-08-04T18:14:24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Galatea Bio Tech S.r.l."/>
    <s v="insediamento BIC"/>
    <s v="FONDO"/>
    <n v="0"/>
    <n v="0"/>
    <d v="1899-12-30T00:00:00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Glass to Power S.p.a."/>
    <s v="rinnovo BIC"/>
    <s v="GP"/>
    <n v="43328.01"/>
    <n v="42869.760000000002"/>
    <d v="1901-04-02T06:00:00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Hevò S.r.l."/>
    <s v="rinnovo BIC"/>
    <s v="GP"/>
    <n v="23137.969999999998"/>
    <n v="22656.76"/>
    <d v="1901-04-25T05:02:24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Synapsees S.r.l."/>
    <s v="ampliamento BIC"/>
    <s v="FONDO"/>
    <n v="27588.15"/>
    <n v="26844.93"/>
    <d v="1902-01-12T05:16:48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Metal Working S.r.l."/>
    <s v="rinnovo locazione ordinaria"/>
    <s v="GP"/>
    <n v="178908.75999999998"/>
    <n v="173116.55"/>
    <d v="1915-11-09T05:02:24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Nplus S.r.l."/>
    <s v="rinnovo BIC"/>
    <s v="GP"/>
    <n v="72666"/>
    <n v="72205.5"/>
    <d v="1901-04-04T12:00:00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SYS Design S.r.l."/>
    <s v="ampliamento BIC"/>
    <s v="GP"/>
    <n v="23937"/>
    <n v="23583.57"/>
    <d v="1900-12-18T10:19:12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Aiken S.r.l."/>
    <s v="de minimis"/>
    <s v="FONDO"/>
    <n v="154989.05000000002"/>
    <n v="143993.35"/>
    <d v="1930-02-06T16:48:00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Comcor Develepment S.r.l."/>
    <s v="rinnovo BIC"/>
    <s v="GP"/>
    <n v="19553.530000000002"/>
    <n v="18703.560000000001"/>
    <d v="1902-04-28T23:16:48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2Mnet S.r.l."/>
    <s v="rinnovo locazione ordinaria"/>
    <s v="FONDO"/>
    <n v="43160"/>
    <n v="39487.589999999997"/>
    <d v="1910-01-19T09:50:24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Spreentech Ventures S.r.l."/>
    <s v="insediamento BIC"/>
    <s v="FONDO"/>
    <n v="4586.3999999999996"/>
    <n v="4382.29"/>
    <d v="1900-07-22T02:38:24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Vitamina Studio S.r.l.s."/>
    <s v="insediamento locazione ordinaria"/>
    <s v="GP"/>
    <n v="0"/>
    <n v="0"/>
    <d v="1899-12-30T00:00:00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Amigo S.r.l."/>
    <s v="insediamento BIC"/>
    <s v="FONDO"/>
    <n v="9828"/>
    <n v="9390.6200000000008"/>
    <d v="1901-03-12T09:07:12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Salvadori S.r.l."/>
    <s v="rinnovo locazione ordinaria"/>
    <s v="GP"/>
    <n v="53917.88"/>
    <n v="53449.5"/>
    <d v="1901-04-12T09:07:12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NTC&amp;R S.r.l."/>
    <s v="rinnovo BIC"/>
    <s v="FONDO"/>
    <n v="136271.56"/>
    <n v="134580.5"/>
    <d v="1904-08-17T01:26:24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Sensit Technologies EMEA S.r.l."/>
    <s v="insediamento BIC"/>
    <s v="FONDO"/>
    <n v="0"/>
    <s v="-"/>
    <s v="-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RailEVO S.r.l."/>
    <s v="insediamento BIC"/>
    <s v="GP"/>
    <n v="10917"/>
    <n v="10737.24"/>
    <d v="1900-06-27T18:14:24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Upsens S.r.l."/>
    <s v="rinnovo BIC"/>
    <s v="GP"/>
    <n v="30567.599999999999"/>
    <n v="29875.51"/>
    <d v="1901-11-22T02:09:36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Aiaqua S.r.l."/>
    <s v="insediamento BIC"/>
    <s v="FONDO"/>
    <n v="2620.8000000000002"/>
    <n v="2550.44"/>
    <d v="1900-03-10T08:38:24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Ebquadro S.r.l."/>
    <s v="ampliamento BIC"/>
    <s v="GP"/>
    <n v="18146.48"/>
    <n v="17581.72"/>
    <d v="1901-07-17T18:14:24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Zandonai Albert"/>
    <s v="ampliamento BIC"/>
    <s v="GP"/>
    <n v="0"/>
    <n v="0"/>
    <d v="1899-12-30T00:00:00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Rk S.r.l."/>
    <s v="rinnovo BIC"/>
    <s v="GP"/>
    <n v="97728.840000000011"/>
    <n v="95256.77"/>
    <d v="1906-10-07T01:40:48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Ivolution S.r.l."/>
    <s v="rinnovo BIC"/>
    <s v="GP"/>
    <n v="57541.13"/>
    <n v="54597.74"/>
    <d v="1908-01-21T09:21:36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Res Inergia S.r.l."/>
    <s v="rinnovo BIC"/>
    <s v="FONDO"/>
    <n v="11616.15"/>
    <n v="11046"/>
    <d v="1901-07-23T03:36:00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RAGIONE/DENOMINAZIONE SOCIALE"/>
    <s v="C.F. / P.IVA"/>
    <s v="SEDE LEGALE/INDIRIZZO (aggiornato all'1/02/2022)"/>
    <s v="ATTIVITA' ESERCITATA"/>
    <s v="CODICE ATECO 2007"/>
    <s v="DATA RICHIESTA"/>
    <x v="1"/>
    <s v="IMMOBILE/AREA"/>
    <x v="1"/>
    <s v="NORMATIVA DI RIFERIMENTO"/>
    <s v="DATA ISTRUTTORIA"/>
    <s v="ESITO ISTRUTTORIA"/>
    <s v="DATA DELIBERA CDA"/>
    <s v="PARERE CDA"/>
    <s v="DATA CONTRATTO"/>
    <s v="BENEFICIO COMPLESSIVO DETERMINATO"/>
    <s v="di cui DE MINIMIS "/>
    <s v="di cui ESENZIONE"/>
    <s v="di cui INTERESSI"/>
    <s v="di cui CONTRIBUTO DETERMINATO EX ART. 3 E 4 LP 6/99"/>
    <s v="di cui DE MINIMIS SU INTERESSI"/>
  </r>
  <r>
    <s v="Lu&amp;Mi Detergenti S.r.l."/>
    <s v="de minimis"/>
    <s v="FONDO"/>
    <n v="109622.64"/>
    <n v="99448.04"/>
    <d v="1927-11-08T14:24:00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Mobygis S.r.l."/>
    <s v="ampliamento BIC e rinnovo BIC"/>
    <s v="GP"/>
    <n v="34900.199999999997"/>
    <n v="33063.81"/>
    <d v="1905-01-09T09:21:36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Media System Lab S.r.l."/>
    <s v="ampliamento locazione ordinaria"/>
    <s v="FONDO"/>
    <n v="51135.3"/>
    <n v="49502.76"/>
    <d v="1904-06-19T12:57:36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Bonfiglioli Riduttori S.p.A."/>
    <s v="rinnovo BIC"/>
    <s v="FONDO"/>
    <n v="122224.97"/>
    <n v="120788.73"/>
    <d v="1903-12-06T05:45:36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Reggla Alessandra "/>
    <s v="insediamento locazione ordinaria"/>
    <s v="FONDO"/>
    <n v="45000.990000000005"/>
    <n v="40493.760000000002"/>
    <d v="1912-05-03T05:31:12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T.I.E. Impianti S.r.l."/>
    <s v="de minimis"/>
    <s v="FONDO"/>
    <n v="83928.22"/>
    <n v="75964.5"/>
    <d v="1921-10-19T17:16:48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Energy S.p.A."/>
    <s v="ampliamento BIC"/>
    <s v="FONDO"/>
    <n v="0"/>
    <n v="0"/>
    <d v="1899-12-30T00:00:00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TMC Italia S.p.a."/>
    <s v="insediamento BIC"/>
    <s v="GP"/>
    <n v="13779.679999999998"/>
    <n v="13083.88"/>
    <d v="1901-11-25T19:12:00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Officine Amarcord S.r.l."/>
    <s v="insediamento BIC"/>
    <s v="FONDO"/>
    <n v="0"/>
    <n v="0"/>
    <d v="1899-12-30T00:00:00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490 Studio S.r.l. "/>
    <s v="rinnovo BIC"/>
    <s v="GP"/>
    <n v="67175.94"/>
    <n v="63783.9"/>
    <d v="1909-04-14T00:57:36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Pozza 1865 S.r.l."/>
    <s v="insediamento locazione ordinaria"/>
    <s v="FONDO"/>
    <n v="45000"/>
    <n v="41210.400000000001"/>
    <d v="1910-05-16T14:24:00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Pietranet S.r.l."/>
    <s v="ampliamento BIC"/>
    <s v="FONDO"/>
    <n v="0"/>
    <n v="0"/>
    <d v="1899-12-30T00:00:00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Spreentech Ventures S.r.l."/>
    <s v="de minimis"/>
    <s v="FONDO"/>
    <n v="0"/>
    <n v="0"/>
    <d v="1899-12-30T00:00:00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Tormene Hydrogen S.r.l."/>
    <s v="insediamento BIC"/>
    <s v="FONDO"/>
    <n v="0"/>
    <n v="0"/>
    <d v="1899-12-30T00:00:00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Arco Pegaso soc coop"/>
    <s v="rinnovo locazione ordinaria"/>
    <s v="FONDO"/>
    <n v="0"/>
    <n v="0"/>
    <d v="1899-12-30T00:00:00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Tèchnèos S.r.l."/>
    <s v="insediamento BIC"/>
    <s v="GP"/>
    <n v="0"/>
    <n v="0"/>
    <d v="1899-12-30T00:00:00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Audaces Europe S.r.l. "/>
    <s v="rinnovo BIC"/>
    <s v="GP"/>
    <n v="0"/>
    <n v="0"/>
    <d v="1899-12-30T00:00:00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Energenius S.r.l."/>
    <s v="ampliamento BIC"/>
    <s v="FONDO"/>
    <n v="0"/>
    <n v="0"/>
    <d v="1899-12-30T00:00:00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Le Nappage Italia S.r.l."/>
    <s v="rinnovo locazione ordinaria"/>
    <s v="FONDO"/>
    <n v="0"/>
    <n v="0"/>
    <d v="1899-12-30T00:00:00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Legodigit S.r.l."/>
    <s v="insediamento locazione ordinaria"/>
    <s v="FONDO"/>
    <n v="0"/>
    <n v="0"/>
    <d v="1899-12-30T00:00:00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e v="#REF!"/>
    <e v="#REF!"/>
    <e v="#REF!"/>
    <e v="#REF!"/>
    <e v="#REF!"/>
    <e v="#REF!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e v="#REF!"/>
    <e v="#REF!"/>
    <e v="#REF!"/>
    <e v="#REF!"/>
    <e v="#REF!"/>
    <e v="#REF!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e v="#REF!"/>
    <e v="#REF!"/>
    <e v="#REF!"/>
    <e v="#REF!"/>
    <e v="#REF!"/>
    <e v="#REF!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Tyref S.r.l."/>
    <s v="acquisto immobile"/>
    <s v="GP"/>
    <n v="275000"/>
    <n v="0"/>
    <s v="-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e v="#REF!"/>
    <e v="#REF!"/>
    <e v="#REF!"/>
    <e v="#REF!"/>
    <e v="#REF!"/>
    <e v="#REF!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RAGIONE/DENOMINAZIONE SOCIALE"/>
    <s v="C.F. / P.IVA"/>
    <s v="SEDE LEGALE/INDIRIZZO (aggiornato all'1/02/2022)"/>
    <s v="ATTIVITA' ESERCITATA"/>
    <s v="CODICE ATECO 2007"/>
    <s v="DATA RICHIESTA"/>
    <x v="1"/>
    <s v="IMMOBILE/AREA"/>
    <x v="1"/>
    <s v="NORMATIVA DI RIFERIMENTO"/>
    <s v="DATA ISTRUTTORIA"/>
    <s v="ESITO ISTRUTTORIA"/>
    <s v="DATA DELIBERA CDA"/>
    <s v="PARERE CDA"/>
    <s v="DATA CONTRATTO"/>
    <s v="BENEFICIO COMPLESSIVO DETERMINATO"/>
    <s v="di cui DE MINIMIS "/>
    <s v="di cui ESENZIONE"/>
    <s v="di cui INTERESSI"/>
    <s v="di cui CONTRIBUTO DETERMINATO EX ART. 3 E 4 LP 6/99"/>
    <s v="di cui DE MINIMIS SU INTERESSI"/>
  </r>
  <r>
    <s v="GPI S.p.A."/>
    <s v="cessione area con applicazione “Direttiva Aree”"/>
    <s v="GP/FONDO"/>
    <n v="0"/>
    <n v="0"/>
    <d v="1899-12-30T00:00:00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s v="PEJO PALLET SNC DI DAPRA’ RODOLFO &amp; C"/>
    <s v="cessione area con applicazione “Direttiva Aree”"/>
    <s v="GP"/>
    <n v="91623.09"/>
    <n v="91623.09"/>
    <d v="1899-12-30T00:00:00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  <r>
    <e v="#REF!"/>
    <e v="#REF!"/>
    <e v="#REF!"/>
    <e v="#REF!"/>
    <e v="#REF!"/>
    <e v="#REF!"/>
    <x v="0"/>
    <e v="#REF!"/>
    <x v="0"/>
    <e v="#REF!"/>
    <e v="#REF!"/>
    <e v="#REF!"/>
    <e v="#REF!"/>
    <e v="#REF!"/>
    <e v="#REF!"/>
    <e v="#REF!"/>
    <e v="#REF!"/>
    <n v="0"/>
    <e v="#REF!"/>
    <e v="#REF!"/>
    <e v="#REF!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1">
  <r>
    <m/>
    <s v="Cartotrentina S.r.l."/>
    <s v="02691910224"/>
    <x v="0"/>
    <s v="FONDO"/>
    <n v="45982.43"/>
    <n v="45399.67"/>
    <n v="582.76"/>
    <m/>
    <m/>
  </r>
  <r>
    <m/>
    <s v="Galatea Bio Tech S.r.l."/>
    <s v="08448170962"/>
    <x v="1"/>
    <s v="FONDO"/>
    <n v="0"/>
    <n v="0"/>
    <n v="0"/>
    <m/>
    <m/>
  </r>
  <r>
    <m/>
    <s v="Glass to Power S.p.a."/>
    <s v="09640920964"/>
    <x v="2"/>
    <s v="GP"/>
    <n v="43328.01"/>
    <n v="42869.760000000002"/>
    <n v="458.25"/>
    <m/>
    <m/>
  </r>
  <r>
    <m/>
    <s v="Hevò S.r.l."/>
    <s v="01968590685"/>
    <x v="2"/>
    <s v="GP"/>
    <n v="23137.969999999998"/>
    <n v="22656.76"/>
    <n v="481.21"/>
    <m/>
    <m/>
  </r>
  <r>
    <m/>
    <s v="Synapsees S.r.l."/>
    <s v="02446470227"/>
    <x v="3"/>
    <s v="FONDO"/>
    <n v="27588.15"/>
    <n v="26844.93"/>
    <n v="743.22"/>
    <m/>
    <m/>
  </r>
  <r>
    <m/>
    <s v="Metal Working S.r.l."/>
    <s v="02064370220"/>
    <x v="0"/>
    <s v="GP"/>
    <n v="178908.75999999998"/>
    <n v="173116.55"/>
    <n v="5792.21"/>
    <m/>
    <m/>
  </r>
  <r>
    <m/>
    <s v="Nplus S.r.l."/>
    <s v="01148830316"/>
    <x v="2"/>
    <s v="GP"/>
    <n v="72666"/>
    <n v="72205.5"/>
    <n v="460.5"/>
    <m/>
    <m/>
  </r>
  <r>
    <m/>
    <s v="SYS Design S.r.l."/>
    <s v="02292230220"/>
    <x v="3"/>
    <s v="GP"/>
    <n v="23937"/>
    <n v="23583.57"/>
    <n v="353.43"/>
    <m/>
    <m/>
  </r>
  <r>
    <m/>
    <s v="Aiken S.r.l."/>
    <s v="02537230225"/>
    <x v="4"/>
    <s v="FONDO"/>
    <n v="154989.05000000002"/>
    <n v="143993.35"/>
    <n v="10995.7"/>
    <m/>
    <m/>
  </r>
  <r>
    <m/>
    <s v="Comcor Develepment S.r.l."/>
    <s v="02445430222"/>
    <x v="2"/>
    <s v="GP"/>
    <n v="19553.530000000002"/>
    <n v="18703.560000000001"/>
    <n v="849.97"/>
    <m/>
    <m/>
  </r>
  <r>
    <m/>
    <s v="2Mnet S.r.l."/>
    <s v="03909280244"/>
    <x v="0"/>
    <s v="FONDO"/>
    <n v="43160"/>
    <n v="39487.589999999997"/>
    <n v="3672.41"/>
    <m/>
    <m/>
  </r>
  <r>
    <m/>
    <s v="Spreentech Ventures S.r.l."/>
    <s v="02669680221"/>
    <x v="1"/>
    <s v="FONDO"/>
    <n v="4586.3999999999996"/>
    <n v="4382.29"/>
    <n v="204.11"/>
    <m/>
    <m/>
  </r>
  <r>
    <m/>
    <s v="Vitamina Studio S.r.l.s."/>
    <s v="02278100223"/>
    <x v="5"/>
    <s v="GP"/>
    <n v="0"/>
    <n v="0"/>
    <n v="0"/>
    <m/>
    <m/>
  </r>
  <r>
    <m/>
    <s v="Amigo S.r.l."/>
    <s v="12600821008"/>
    <x v="1"/>
    <s v="FONDO"/>
    <n v="9828"/>
    <n v="9390.6200000000008"/>
    <n v="437.38"/>
    <m/>
    <m/>
  </r>
  <r>
    <m/>
    <s v="Salvadori S.r.l."/>
    <s v="01078910229"/>
    <x v="0"/>
    <s v="GP"/>
    <n v="53917.88"/>
    <n v="53449.5"/>
    <n v="468.38"/>
    <m/>
    <m/>
  </r>
  <r>
    <m/>
    <s v="NTC&amp;R S.r.l."/>
    <s v="02520070224"/>
    <x v="2"/>
    <s v="FONDO"/>
    <n v="136271.56"/>
    <n v="134580.5"/>
    <n v="1691.06"/>
    <m/>
    <m/>
  </r>
  <r>
    <m/>
    <s v="Sensit Technologies EMEA S.r.l."/>
    <n v="10413300962"/>
    <x v="1"/>
    <s v="FONDO"/>
    <n v="0"/>
    <s v="-"/>
    <s v="-"/>
    <m/>
    <m/>
  </r>
  <r>
    <m/>
    <s v="RailEVO S.r.l."/>
    <s v="02703850228"/>
    <x v="1"/>
    <s v="GP"/>
    <n v="10917"/>
    <n v="10737.24"/>
    <n v="179.76"/>
    <m/>
    <m/>
  </r>
  <r>
    <m/>
    <s v="Upsens S.r.l."/>
    <s v="02423080221"/>
    <x v="2"/>
    <s v="GP"/>
    <n v="30567.599999999999"/>
    <n v="29875.51"/>
    <n v="692.09"/>
    <m/>
    <m/>
  </r>
  <r>
    <m/>
    <s v="Aiaqua S.r.l."/>
    <s v="03128060211"/>
    <x v="1"/>
    <s v="FONDO"/>
    <n v="2620.8000000000002"/>
    <n v="2550.44"/>
    <n v="70.36"/>
    <m/>
    <m/>
  </r>
  <r>
    <m/>
    <s v="Ebquadro S.r.l."/>
    <s v="02610260222"/>
    <x v="3"/>
    <s v="GP"/>
    <n v="18146.48"/>
    <n v="17581.72"/>
    <n v="564.76"/>
    <m/>
    <m/>
  </r>
  <r>
    <m/>
    <s v="Zandonai Albert"/>
    <s v="ZNDLRT70E23Z110N"/>
    <x v="3"/>
    <s v="GP"/>
    <n v="0"/>
    <n v="0"/>
    <n v="0"/>
    <m/>
    <m/>
  </r>
  <r>
    <m/>
    <s v="Rk S.r.l."/>
    <s v="02258170220"/>
    <x v="2"/>
    <s v="GP"/>
    <n v="97728.840000000011"/>
    <n v="95256.77"/>
    <n v="2472.0700000000002"/>
    <m/>
    <m/>
  </r>
  <r>
    <m/>
    <s v="Ivolution S.r.l."/>
    <s v="02344230228"/>
    <x v="2"/>
    <s v="GP"/>
    <n v="57541.13"/>
    <n v="54597.74"/>
    <n v="2943.39"/>
    <m/>
    <m/>
  </r>
  <r>
    <m/>
    <s v="Res Inergia S.r.l."/>
    <s v="10794581008"/>
    <x v="2"/>
    <s v="FONDO"/>
    <n v="11616.15"/>
    <n v="11046"/>
    <n v="570.15"/>
    <m/>
    <m/>
  </r>
  <r>
    <m/>
    <s v="Lu&amp;Mi Detergenti S.r.l."/>
    <s v="02232540225"/>
    <x v="4"/>
    <s v="FONDO"/>
    <n v="109622.64"/>
    <n v="99448.04"/>
    <n v="10174.6"/>
    <m/>
    <m/>
  </r>
  <r>
    <m/>
    <s v="Mobygis S.r.l."/>
    <s v="02348070224"/>
    <x v="6"/>
    <s v="GP"/>
    <n v="34900.199999999997"/>
    <n v="33063.81"/>
    <n v="1836.39"/>
    <m/>
    <m/>
  </r>
  <r>
    <m/>
    <s v="Media System Lab S.r.l."/>
    <s v="02774510966"/>
    <x v="7"/>
    <s v="FONDO"/>
    <n v="51135.3"/>
    <n v="49502.76"/>
    <n v="1632.54"/>
    <m/>
    <m/>
  </r>
  <r>
    <m/>
    <s v="Bonfiglioli Riduttori S.p.A."/>
    <s v="04984850968"/>
    <x v="2"/>
    <s v="FONDO"/>
    <n v="122224.97"/>
    <n v="120788.73"/>
    <n v="1436.24"/>
    <m/>
    <m/>
  </r>
  <r>
    <m/>
    <s v="Reggla Alessandra "/>
    <s v="RGGLSN66S62G645R"/>
    <x v="5"/>
    <s v="FONDO"/>
    <n v="45000.990000000005"/>
    <n v="40493.760000000002"/>
    <n v="4507.2299999999996"/>
    <m/>
    <m/>
  </r>
  <r>
    <m/>
    <s v="T.I.E. Impianti S.r.l."/>
    <s v="02308440227"/>
    <x v="4"/>
    <s v="FONDO"/>
    <n v="83928.22"/>
    <n v="75964.5"/>
    <n v="7963.72"/>
    <m/>
    <m/>
  </r>
  <r>
    <m/>
    <s v="Energy S.p.A."/>
    <s v="02284640220"/>
    <x v="3"/>
    <s v="FONDO"/>
    <n v="0"/>
    <n v="0"/>
    <n v="0"/>
    <m/>
    <m/>
  </r>
  <r>
    <m/>
    <s v="TMC Italia S.p.a."/>
    <s v="09288410963"/>
    <x v="1"/>
    <s v="GP"/>
    <n v="13779.679999999998"/>
    <n v="13083.88"/>
    <n v="695.8"/>
    <m/>
    <m/>
  </r>
  <r>
    <m/>
    <s v="Officine Amarcord S.r.l."/>
    <s v="12723751009"/>
    <x v="1"/>
    <s v="FONDO"/>
    <n v="0"/>
    <n v="0"/>
    <n v="0"/>
    <m/>
    <m/>
  </r>
  <r>
    <m/>
    <s v="490 Studio S.r.l. "/>
    <s v="02459810228"/>
    <x v="2"/>
    <s v="GP"/>
    <n v="67175.94"/>
    <n v="63783.9"/>
    <n v="3392.04"/>
    <m/>
    <m/>
  </r>
  <r>
    <m/>
    <s v="Pozza 1865 S.r.l."/>
    <s v="02311670224"/>
    <x v="5"/>
    <s v="FONDO"/>
    <n v="45000"/>
    <n v="41210.400000000001"/>
    <n v="3789.6"/>
    <m/>
    <m/>
  </r>
  <r>
    <m/>
    <s v="Pietranet S.r.l."/>
    <s v="02378110221"/>
    <x v="3"/>
    <s v="FONDO"/>
    <n v="0"/>
    <n v="0"/>
    <n v="0"/>
    <m/>
    <m/>
  </r>
  <r>
    <m/>
    <s v="Spreentech Ventures S.r.l."/>
    <s v="02669680221"/>
    <x v="4"/>
    <s v="FONDO"/>
    <n v="0"/>
    <n v="0"/>
    <n v="0"/>
    <m/>
    <m/>
  </r>
  <r>
    <m/>
    <s v="Tormene Hydrogen S.r.l."/>
    <s v="05466840286"/>
    <x v="1"/>
    <s v="FONDO"/>
    <n v="0"/>
    <n v="0"/>
    <n v="0"/>
    <m/>
    <m/>
  </r>
  <r>
    <m/>
    <s v="Arco Pegaso soc coop"/>
    <s v="01181720226"/>
    <x v="0"/>
    <s v="FONDO"/>
    <n v="0"/>
    <n v="0"/>
    <n v="0"/>
    <m/>
    <m/>
  </r>
  <r>
    <m/>
    <s v="Tèchnèos S.r.l."/>
    <s v="02551370220"/>
    <x v="1"/>
    <s v="GP"/>
    <n v="0"/>
    <n v="0"/>
    <n v="0"/>
    <m/>
    <m/>
  </r>
  <r>
    <m/>
    <s v="Audaces Europe S.r.l. "/>
    <s v="02468200221"/>
    <x v="2"/>
    <s v="GP"/>
    <n v="0"/>
    <n v="0"/>
    <n v="0"/>
    <m/>
    <m/>
  </r>
  <r>
    <m/>
    <s v="Energenius S.r.l."/>
    <s v="02459280224"/>
    <x v="3"/>
    <s v="FONDO"/>
    <n v="0"/>
    <n v="0"/>
    <n v="0"/>
    <m/>
    <m/>
  </r>
  <r>
    <m/>
    <s v="Le Nappage Italia S.r.l."/>
    <s v="02255030229"/>
    <x v="0"/>
    <s v="FONDO"/>
    <n v="0"/>
    <n v="0"/>
    <n v="0"/>
    <m/>
    <m/>
  </r>
  <r>
    <m/>
    <s v="Legodigit S.r.l."/>
    <s v="02291820229"/>
    <x v="5"/>
    <s v="FONDO"/>
    <n v="0"/>
    <n v="0"/>
    <n v="0"/>
    <m/>
    <m/>
  </r>
  <r>
    <m/>
    <s v="Tyref S.r.l."/>
    <s v="02012810228"/>
    <x v="8"/>
    <s v="GP"/>
    <n v="275000"/>
    <n v="0"/>
    <s v="-"/>
    <n v="275000"/>
    <m/>
  </r>
  <r>
    <m/>
    <s v="GPI S.p.A."/>
    <s v="01944260221"/>
    <x v="9"/>
    <s v="GP/FONDO"/>
    <n v="0"/>
    <n v="0"/>
    <n v="0"/>
    <n v="0"/>
    <m/>
  </r>
  <r>
    <m/>
    <s v="PEJO PALLET SNC DI DAPRA’ RODOLFO &amp; C"/>
    <s v="01290450228"/>
    <x v="9"/>
    <s v="GP"/>
    <n v="91623.09"/>
    <n v="91623.09"/>
    <n v="0"/>
    <n v="0"/>
    <m/>
  </r>
  <r>
    <m/>
    <s v="GPI S.p.A."/>
    <s v="01944260221"/>
    <x v="8"/>
    <s v="FONDO"/>
    <n v="0"/>
    <m/>
    <m/>
    <m/>
    <m/>
  </r>
  <r>
    <m/>
    <s v="Ciocomiti S.r.l."/>
    <s v="02424360226"/>
    <x v="8"/>
    <s v="FONDO"/>
    <n v="0"/>
    <m/>
    <m/>
    <m/>
    <m/>
  </r>
  <r>
    <m/>
    <s v="Meccanica Reguzzo S.r.l."/>
    <s v="01690410228"/>
    <x v="8"/>
    <s v="FONDO"/>
    <n v="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97B5495-3CC9-42D1-B720-43F2D92396CF}" name="Tabella pivot3" cacheId="1" applyNumberFormats="0" applyBorderFormats="0" applyFontFormats="0" applyPatternFormats="0" applyAlignmentFormats="0" applyWidthHeightFormats="1" dataCaption="Valori" updatedVersion="8" minRefreshableVersion="3" useAutoFormatting="1" itemPrintTitles="1" createdVersion="8" indent="0" outline="1" outlineData="1" multipleFieldFilters="0">
  <location ref="A3:E6" firstHeaderRow="0" firstDataRow="1" firstDataCol="1"/>
  <pivotFields count="21">
    <pivotField showAll="0"/>
    <pivotField showAll="0"/>
    <pivotField showAll="0"/>
    <pivotField showAll="0"/>
    <pivotField showAll="0"/>
    <pivotField numFmtId="14" showAll="0"/>
    <pivotField axis="axisRow" showAll="0">
      <items count="16">
        <item m="1" x="5"/>
        <item m="1" x="10"/>
        <item m="1" x="7"/>
        <item m="1" x="12"/>
        <item m="1" x="4"/>
        <item m="1" x="11"/>
        <item m="1" x="2"/>
        <item m="1" x="6"/>
        <item m="1" x="14"/>
        <item m="1" x="3"/>
        <item m="1" x="13"/>
        <item m="1" x="8"/>
        <item m="1" x="1"/>
        <item m="1" x="9"/>
        <item x="0"/>
        <item t="default"/>
      </items>
    </pivotField>
    <pivotField showAll="0"/>
    <pivotField axis="axisRow" showAll="0">
      <items count="5">
        <item m="1" x="1"/>
        <item m="1" x="2"/>
        <item m="1"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dataField="1" numFmtId="43" showAll="0"/>
    <pivotField dataField="1" showAll="0"/>
    <pivotField dataField="1" numFmtId="43" showAll="0"/>
    <pivotField dataField="1" numFmtId="43" showAll="0"/>
    <pivotField numFmtId="43" showAll="0"/>
    <pivotField numFmtId="43" showAll="0"/>
  </pivotFields>
  <rowFields count="2">
    <field x="8"/>
    <field x="6"/>
  </rowFields>
  <rowItems count="3">
    <i>
      <x v="3"/>
    </i>
    <i r="1">
      <x v="1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omma di BENEFICIO COMPLESSIVO DETERMINATO" fld="15" baseField="0" baseItem="0"/>
    <dataField name="Somma di di cui DE MINIMIS " fld="16" baseField="6" baseItem="0"/>
    <dataField name="Somma di di cui INTERESSI" fld="18" baseField="0" baseItem="0"/>
    <dataField name="Somma di di cui ESENZIONE" fld="1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0000000}" name="Tabella pivot3" cacheId="4" applyNumberFormats="0" applyBorderFormats="0" applyFontFormats="0" applyPatternFormats="0" applyAlignmentFormats="0" applyWidthHeightFormats="1" dataCaption="Valori" updatedVersion="8" minRefreshableVersion="3" useAutoFormatting="1" itemPrintTitles="1" createdVersion="6" indent="0" outline="1" outlineData="1" multipleFieldFilters="0">
  <location ref="A1:G6" firstHeaderRow="0" firstDataRow="1" firstDataCol="1"/>
  <pivotFields count="21">
    <pivotField showAll="0"/>
    <pivotField showAll="0"/>
    <pivotField showAll="0"/>
    <pivotField showAll="0"/>
    <pivotField showAll="0"/>
    <pivotField numFmtId="14" showAll="0"/>
    <pivotField axis="axisRow" showAll="0">
      <items count="12">
        <item m="1" x="4"/>
        <item m="1" x="7"/>
        <item m="1" x="8"/>
        <item m="1" x="10"/>
        <item m="1" x="9"/>
        <item m="1" x="3"/>
        <item m="1" x="5"/>
        <item m="1" x="2"/>
        <item m="1" x="6"/>
        <item x="0"/>
        <item x="1"/>
        <item t="default"/>
      </items>
    </pivotField>
    <pivotField showAll="0"/>
    <pivotField axis="axisRow" showAll="0">
      <items count="5">
        <item m="1" x="3"/>
        <item m="1" x="2"/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dataField="1" numFmtId="43" showAll="0"/>
    <pivotField dataField="1" showAll="0"/>
    <pivotField dataField="1" showAll="0"/>
    <pivotField dataField="1" showAll="0"/>
    <pivotField dataField="1" numFmtId="43" showAll="0"/>
    <pivotField dataField="1" numFmtId="43" showAll="0"/>
  </pivotFields>
  <rowFields count="2">
    <field x="6"/>
    <field x="8"/>
  </rowFields>
  <rowItems count="5">
    <i>
      <x v="9"/>
    </i>
    <i r="1">
      <x v="2"/>
    </i>
    <i>
      <x v="10"/>
    </i>
    <i r="1">
      <x v="3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omma di BENEFICIO COMPLESSIVO DETERMINATO" fld="15" baseField="0" baseItem="0"/>
    <dataField name="Somma di di cui DE MINIMIS " fld="16" baseField="6" baseItem="0"/>
    <dataField name="Somma di di cui INTERESSI" fld="18" baseField="6" baseItem="0"/>
    <dataField name="Somma di di cui DE MINIMIS SU INTERESSI" fld="20" baseField="0" baseItem="0"/>
    <dataField name="Somma di di cui CONTRIBUTO DETERMINATO EX ART. 3 E 4 LP 6/99" fld="19" baseField="0" baseItem="0"/>
    <dataField name="Somma di di cui ESENZIONE" fld="17" baseField="0" baseItem="0"/>
  </dataFields>
  <formats count="19">
    <format dxfId="81">
      <pivotArea field="6" type="button" dataOnly="0" labelOnly="1" outline="0" axis="axisRow" fieldPosition="0"/>
    </format>
    <format dxfId="8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79">
      <pivotArea field="6" type="button" dataOnly="0" labelOnly="1" outline="0" axis="axisRow" fieldPosition="0"/>
    </format>
    <format dxfId="7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77">
      <pivotArea type="all" dataOnly="0" outline="0" fieldPosition="0"/>
    </format>
    <format dxfId="76">
      <pivotArea outline="0" collapsedLevelsAreSubtotals="1" fieldPosition="0"/>
    </format>
    <format dxfId="75">
      <pivotArea field="6" type="button" dataOnly="0" labelOnly="1" outline="0" axis="axisRow" fieldPosition="0"/>
    </format>
    <format dxfId="74">
      <pivotArea dataOnly="0" labelOnly="1" fieldPosition="0">
        <references count="1">
          <reference field="6" count="0"/>
        </references>
      </pivotArea>
    </format>
    <format dxfId="73">
      <pivotArea dataOnly="0" labelOnly="1" grandRow="1" outline="0" fieldPosition="0"/>
    </format>
    <format dxfId="72">
      <pivotArea dataOnly="0" labelOnly="1" fieldPosition="0">
        <references count="2">
          <reference field="6" count="1" selected="0">
            <x v="0"/>
          </reference>
          <reference field="8" count="1">
            <x v="1"/>
          </reference>
        </references>
      </pivotArea>
    </format>
    <format dxfId="71">
      <pivotArea dataOnly="0" labelOnly="1" fieldPosition="0">
        <references count="2">
          <reference field="6" count="1" selected="0">
            <x v="1"/>
          </reference>
          <reference field="8" count="1">
            <x v="0"/>
          </reference>
        </references>
      </pivotArea>
    </format>
    <format dxfId="70">
      <pivotArea dataOnly="0" labelOnly="1" fieldPosition="0">
        <references count="2">
          <reference field="6" count="1" selected="0">
            <x v="2"/>
          </reference>
          <reference field="8" count="0"/>
        </references>
      </pivotArea>
    </format>
    <format dxfId="69">
      <pivotArea dataOnly="0" labelOnly="1" fieldPosition="0">
        <references count="2">
          <reference field="6" count="1" selected="0">
            <x v="3"/>
          </reference>
          <reference field="8" count="1">
            <x v="1"/>
          </reference>
        </references>
      </pivotArea>
    </format>
    <format dxfId="68">
      <pivotArea dataOnly="0" labelOnly="1" fieldPosition="0">
        <references count="2">
          <reference field="6" count="1" selected="0">
            <x v="4"/>
          </reference>
          <reference field="8" count="1">
            <x v="0"/>
          </reference>
        </references>
      </pivotArea>
    </format>
    <format dxfId="67">
      <pivotArea dataOnly="0" labelOnly="1" fieldPosition="0">
        <references count="2">
          <reference field="6" count="1" selected="0">
            <x v="5"/>
          </reference>
          <reference field="8" count="0"/>
        </references>
      </pivotArea>
    </format>
    <format dxfId="66">
      <pivotArea dataOnly="0" labelOnly="1" fieldPosition="0">
        <references count="2">
          <reference field="6" count="1" selected="0">
            <x v="6"/>
          </reference>
          <reference field="8" count="0"/>
        </references>
      </pivotArea>
    </format>
    <format dxfId="65">
      <pivotArea dataOnly="0" labelOnly="1" fieldPosition="0">
        <references count="2">
          <reference field="6" count="1" selected="0">
            <x v="7"/>
          </reference>
          <reference field="8" count="0"/>
        </references>
      </pivotArea>
    </format>
    <format dxfId="64">
      <pivotArea dataOnly="0" labelOnly="1" fieldPosition="0">
        <references count="2">
          <reference field="6" count="1" selected="0">
            <x v="8"/>
          </reference>
          <reference field="8" count="0"/>
        </references>
      </pivotArea>
    </format>
    <format dxfId="63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B00-000000000000}" name="Tabella pivot3" cacheId="2" applyNumberFormats="0" applyBorderFormats="0" applyFontFormats="0" applyPatternFormats="0" applyAlignmentFormats="0" applyWidthHeightFormats="1" dataCaption="Valori" updatedVersion="8" minRefreshableVersion="3" useAutoFormatting="1" itemPrintTitles="1" createdVersion="7" indent="0" outline="1" outlineData="1" multipleFieldFilters="0">
  <location ref="A3:E6" firstHeaderRow="0" firstDataRow="1" firstDataCol="1"/>
  <pivotFields count="21">
    <pivotField showAll="0"/>
    <pivotField showAll="0"/>
    <pivotField showAll="0"/>
    <pivotField showAll="0"/>
    <pivotField showAll="0"/>
    <pivotField showAll="0"/>
    <pivotField axis="axisRow" showAll="0">
      <items count="12">
        <item m="1" x="2"/>
        <item m="1" x="6"/>
        <item m="1" x="7"/>
        <item m="1" x="9"/>
        <item m="1" x="8"/>
        <item m="1" x="1"/>
        <item m="1" x="5"/>
        <item m="1" x="10"/>
        <item m="1" x="4"/>
        <item m="1" x="3"/>
        <item x="0"/>
        <item t="default"/>
      </items>
    </pivotField>
    <pivotField showAll="0"/>
    <pivotField axis="axisRow" showAll="0">
      <items count="6">
        <item m="1" x="4"/>
        <item m="1" x="1"/>
        <item m="1" x="3"/>
        <item m="1" x="2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showAll="0"/>
    <pivotField showAll="0"/>
  </pivotFields>
  <rowFields count="2">
    <field x="8"/>
    <field x="6"/>
  </rowFields>
  <rowItems count="3">
    <i>
      <x v="4"/>
    </i>
    <i r="1">
      <x v="10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omma di BENEFICIO COMPLESSIVO DETERMINATO" fld="15" baseField="8" baseItem="0"/>
    <dataField name="Somma di di cui DE MINIMIS " fld="16" baseField="8" baseItem="0"/>
    <dataField name="Somma di di cui ESENZIONE" fld="17" baseField="8" baseItem="0"/>
    <dataField name="Somma di di cui INTERESSI" fld="18" baseField="8" baseItem="0"/>
  </dataFields>
  <formats count="8">
    <format dxfId="6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6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6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58">
      <pivotArea outline="0" collapsedLevelsAreSubtotals="1" fieldPosition="0">
        <references count="1">
          <reference field="4294967294" count="3" selected="0">
            <x v="1"/>
            <x v="2"/>
            <x v="3"/>
          </reference>
        </references>
      </pivotArea>
    </format>
    <format dxfId="57">
      <pivotArea dataOnly="0" labelOnly="1" outline="0" fieldPosition="0">
        <references count="1">
          <reference field="4294967294" count="3">
            <x v="1"/>
            <x v="2"/>
            <x v="3"/>
          </reference>
        </references>
      </pivotArea>
    </format>
    <format dxfId="5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55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D00-000000000000}" name="Tabella pivot6" cacheId="3" applyNumberFormats="0" applyBorderFormats="0" applyFontFormats="0" applyPatternFormats="0" applyAlignmentFormats="0" applyWidthHeightFormats="1" dataCaption="Valori" updatedVersion="8" minRefreshableVersion="3" useAutoFormatting="1" itemPrintTitles="1" createdVersion="6" indent="0" outline="1" outlineData="1" multipleFieldFilters="0">
  <location ref="B2:F7" firstHeaderRow="0" firstDataRow="1" firstDataCol="1"/>
  <pivotFields count="21">
    <pivotField showAll="0"/>
    <pivotField showAll="0"/>
    <pivotField showAll="0"/>
    <pivotField showAll="0"/>
    <pivotField showAll="0"/>
    <pivotField showAll="0"/>
    <pivotField axis="axisRow" showAll="0">
      <items count="11">
        <item m="1" x="2"/>
        <item m="1" x="7"/>
        <item m="1" x="9"/>
        <item m="1" x="8"/>
        <item m="1" x="3"/>
        <item m="1" x="6"/>
        <item m="1" x="4"/>
        <item m="1" x="5"/>
        <item x="0"/>
        <item x="1"/>
        <item t="default"/>
      </items>
    </pivotField>
    <pivotField showAll="0"/>
    <pivotField axis="axisRow" showAll="0">
      <items count="5">
        <item m="1" x="3"/>
        <item m="1" x="2"/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dataField="1" numFmtId="43" showAll="0"/>
    <pivotField dataField="1" numFmtId="43" showAll="0"/>
    <pivotField numFmtId="43" showAll="0"/>
    <pivotField dataField="1" numFmtId="43" showAll="0"/>
    <pivotField dataField="1" showAll="0"/>
    <pivotField showAll="0"/>
  </pivotFields>
  <rowFields count="2">
    <field x="8"/>
    <field x="6"/>
  </rowFields>
  <rowItems count="5">
    <i>
      <x v="2"/>
    </i>
    <i r="1">
      <x v="8"/>
    </i>
    <i>
      <x v="3"/>
    </i>
    <i r="1">
      <x v="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omma di BENEFICIO COMPLESSIVO DETERMINATO" fld="15" baseField="0" baseItem="0"/>
    <dataField name="Somma di di cui DE MINIMIS " fld="16" baseField="0" baseItem="0"/>
    <dataField name="Somma di di cui CONTRIBUTO DETERMINATO EX ART. 3 E 4 LP 6/99" fld="19" baseField="9" baseItem="0"/>
    <dataField name="Somma di di cui INTERESSI" fld="1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E00-000000000000}" name="Tabella pivot4" cacheId="4" applyNumberFormats="0" applyBorderFormats="0" applyFontFormats="0" applyPatternFormats="0" applyAlignmentFormats="0" applyWidthHeightFormats="1" dataCaption="Valori" updatedVersion="8" minRefreshableVersion="3" useAutoFormatting="1" itemPrintTitles="1" createdVersion="6" indent="0" outline="1" outlineData="1" multipleFieldFilters="0">
  <location ref="A1:F4" firstHeaderRow="0" firstDataRow="1" firstDataCol="1"/>
  <pivotFields count="21">
    <pivotField showAll="0"/>
    <pivotField showAll="0"/>
    <pivotField showAll="0"/>
    <pivotField showAll="0"/>
    <pivotField showAll="0"/>
    <pivotField numFmtId="14" showAll="0"/>
    <pivotField axis="axisRow" showAll="0">
      <items count="12">
        <item m="1" x="4"/>
        <item m="1" x="7"/>
        <item m="1" x="8"/>
        <item m="1" x="10"/>
        <item m="1" x="9"/>
        <item m="1" x="3"/>
        <item m="1" x="5"/>
        <item m="1" x="2"/>
        <item m="1" x="6"/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43" showAll="0"/>
    <pivotField dataField="1" showAll="0"/>
    <pivotField showAll="0"/>
    <pivotField dataField="1" showAll="0"/>
    <pivotField dataField="1" numFmtId="43" showAll="0"/>
    <pivotField dataField="1" numFmtId="43" showAll="0"/>
  </pivotFields>
  <rowFields count="1">
    <field x="6"/>
  </rowFields>
  <rowItems count="3">
    <i>
      <x v="9"/>
    </i>
    <i>
      <x v="10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omma di BENEFICIO COMPLESSIVO DETERMINATO" fld="15" baseField="0" baseItem="0"/>
    <dataField name="Somma di di cui DE MINIMIS " fld="16" baseField="6" baseItem="0"/>
    <dataField name="Somma di di cui INTERESSI" fld="18" baseField="6" baseItem="0"/>
    <dataField name="Somma di di cui DE MINIMIS SU INTERESSI" fld="20" baseField="0" baseItem="0"/>
    <dataField name="Somma di di cui CONTRIBUTO DETERMINATO EX ART. 3 E 4 LP 6/99" fld="19" baseField="0" baseItem="0"/>
  </dataFields>
  <formats count="7">
    <format dxfId="54">
      <pivotArea field="6" type="button" dataOnly="0" labelOnly="1" outline="0" axis="axisRow" fieldPosition="0"/>
    </format>
    <format dxfId="5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52">
      <pivotArea field="6" type="button" dataOnly="0" labelOnly="1" outline="0" axis="axisRow" fieldPosition="0"/>
    </format>
    <format dxfId="51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50">
      <pivotArea outline="0" collapsedLevelsAreSubtotals="1" fieldPosition="0"/>
    </format>
    <format dxfId="49">
      <pivotArea dataOnly="0" labelOnly="1" fieldPosition="0">
        <references count="1">
          <reference field="6" count="0"/>
        </references>
      </pivotArea>
    </format>
    <format dxfId="48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F00-000000000000}" name="Tabella pivot7" cacheId="0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>
  <location ref="B2:H11" firstHeaderRow="0" firstDataRow="1" firstDataCol="1"/>
  <pivotFields count="21">
    <pivotField showAll="0"/>
    <pivotField showAll="0"/>
    <pivotField showAll="0"/>
    <pivotField showAll="0"/>
    <pivotField showAll="0"/>
    <pivotField showAll="0"/>
    <pivotField axis="axisRow" showAll="0">
      <items count="9">
        <item x="0"/>
        <item x="5"/>
        <item x="7"/>
        <item x="6"/>
        <item x="1"/>
        <item x="4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43" showAll="0"/>
    <pivotField dataField="1" numFmtId="43" showAll="0"/>
    <pivotField dataField="1" numFmtId="43" showAll="0"/>
    <pivotField dataField="1" numFmtId="43" showAll="0"/>
    <pivotField dataField="1" showAll="0"/>
    <pivotField dataField="1" showAll="0"/>
  </pivotFields>
  <rowFields count="1">
    <field x="6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omma di BENEFICIO COMPLESSIVO DETERMINATO" fld="15" baseField="0" baseItem="0"/>
    <dataField name="Somma di di cui DE MINIMIS " fld="16" baseField="0" baseItem="0"/>
    <dataField name="Somma di di cui ESENZIONE" fld="17" baseField="0" baseItem="0"/>
    <dataField name="Somma di di cui INTERESSI" fld="18" baseField="0" baseItem="0"/>
    <dataField name="Somma di di cui DE MINIMIS SU INTERESSI" fld="20" baseField="6" baseItem="3"/>
    <dataField name="Somma di di cui CONTRIBUTO DETERMINATO EX ART. 3 E 4 LP 6/99" fld="19" baseField="6" baseItem="3"/>
  </dataFields>
  <formats count="3">
    <format dxfId="47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4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4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100-000000000000}" name="Tabella_pivot2" cacheId="5" applyNumberFormats="0" applyBorderFormats="0" applyFontFormats="0" applyPatternFormats="0" applyAlignmentFormats="0" applyWidthHeightFormats="1" dataCaption="Valori" updatedVersion="8" minRefreshableVersion="3" showCalcMbrs="0" useAutoFormatting="1" itemPrintTitles="1" createdVersion="3" indent="0" outline="1" outlineData="1" multipleFieldFilters="0">
  <location ref="A3:B14" firstHeaderRow="1" firstDataRow="1" firstDataCol="1"/>
  <pivotFields count="10">
    <pivotField showAll="0"/>
    <pivotField showAll="0"/>
    <pivotField showAll="0"/>
    <pivotField axis="axisRow" showAll="0">
      <items count="23">
        <item x="8"/>
        <item m="1" x="13"/>
        <item x="3"/>
        <item m="1" x="10"/>
        <item m="1" x="12"/>
        <item x="1"/>
        <item x="5"/>
        <item m="1" x="16"/>
        <item m="1" x="17"/>
        <item m="1" x="14"/>
        <item m="1" x="21"/>
        <item x="2"/>
        <item x="0"/>
        <item m="1" x="15"/>
        <item m="1" x="11"/>
        <item m="1" x="18"/>
        <item m="1" x="19"/>
        <item m="1" x="20"/>
        <item x="4"/>
        <item x="6"/>
        <item x="7"/>
        <item x="9"/>
        <item t="default"/>
      </items>
    </pivotField>
    <pivotField showAll="0"/>
    <pivotField dataField="1" numFmtId="165" showAll="0"/>
    <pivotField showAll="0"/>
    <pivotField showAll="0"/>
    <pivotField showAll="0"/>
    <pivotField numFmtId="165" showAll="0"/>
  </pivotFields>
  <rowFields count="1">
    <field x="3"/>
  </rowFields>
  <rowItems count="11">
    <i>
      <x/>
    </i>
    <i>
      <x v="2"/>
    </i>
    <i>
      <x v="5"/>
    </i>
    <i>
      <x v="6"/>
    </i>
    <i>
      <x v="11"/>
    </i>
    <i>
      <x v="12"/>
    </i>
    <i>
      <x v="18"/>
    </i>
    <i>
      <x v="19"/>
    </i>
    <i>
      <x v="20"/>
    </i>
    <i>
      <x v="21"/>
    </i>
    <i t="grand">
      <x/>
    </i>
  </rowItems>
  <colItems count="1">
    <i/>
  </colItems>
  <dataFields count="1">
    <dataField name="Somma di BENEFICIO COMPLESSIVO DETERMINATO" fld="5" baseField="0" baseItem="0"/>
  </dataFields>
  <formats count="23">
    <format dxfId="44">
      <pivotArea type="origin" dataOnly="0" labelOnly="1" outline="0" fieldPosition="0"/>
    </format>
    <format dxfId="43">
      <pivotArea field="-2" type="button" dataOnly="0" labelOnly="1" outline="0" axis="axisCol" fieldPosition="0"/>
    </format>
    <format dxfId="42">
      <pivotArea type="topRight" dataOnly="0" labelOnly="1" outline="0" fieldPosition="0"/>
    </format>
    <format dxfId="41">
      <pivotArea type="origin" dataOnly="0" labelOnly="1" outline="0" fieldPosition="0"/>
    </format>
    <format dxfId="40">
      <pivotArea field="-2" type="button" dataOnly="0" labelOnly="1" outline="0" axis="axisCol" fieldPosition="0"/>
    </format>
    <format dxfId="39">
      <pivotArea type="topRight" dataOnly="0" labelOnly="1" outline="0" fieldPosition="0"/>
    </format>
    <format dxfId="38">
      <pivotArea type="origin" dataOnly="0" labelOnly="1" outline="0" fieldPosition="0"/>
    </format>
    <format dxfId="37">
      <pivotArea field="-2" type="button" dataOnly="0" labelOnly="1" outline="0" axis="axisCol" fieldPosition="0"/>
    </format>
    <format dxfId="36">
      <pivotArea type="topRight" dataOnly="0" labelOnly="1" outline="0" fieldPosition="0"/>
    </format>
    <format dxfId="35">
      <pivotArea outline="0" collapsedLevelsAreSubtotals="1" fieldPosition="0"/>
    </format>
    <format dxfId="34">
      <pivotArea type="all" dataOnly="0" outline="0" fieldPosition="0"/>
    </format>
    <format dxfId="33">
      <pivotArea field="-2" type="button" dataOnly="0" labelOnly="1" outline="0" axis="axisCol" fieldPosition="0"/>
    </format>
    <format dxfId="32">
      <pivotArea type="topRight" dataOnly="0" labelOnly="1" outline="0" fieldPosition="0"/>
    </format>
    <format dxfId="31">
      <pivotArea type="all" dataOnly="0" outline="0" fieldPosition="0"/>
    </format>
    <format dxfId="30">
      <pivotArea type="all" dataOnly="0" outline="0" fieldPosition="0"/>
    </format>
    <format dxfId="29">
      <pivotArea type="all" dataOnly="0" outline="0" fieldPosition="0"/>
    </format>
    <format dxfId="28">
      <pivotArea outline="0" collapsedLevelsAreSubtotals="1" fieldPosition="0"/>
    </format>
    <format dxfId="27">
      <pivotArea type="origin" dataOnly="0" labelOnly="1" outline="0" fieldPosition="0"/>
    </format>
    <format dxfId="26">
      <pivotArea field="-2" type="button" dataOnly="0" labelOnly="1" outline="0" axis="axisCol" fieldPosition="0"/>
    </format>
    <format dxfId="25">
      <pivotArea type="topRight" dataOnly="0" labelOnly="1" outline="0" fieldPosition="0"/>
    </format>
    <format dxfId="24">
      <pivotArea dataOnly="0" labelOnly="1" grandRow="1" outline="0" fieldPosition="0"/>
    </format>
    <format dxfId="23">
      <pivotArea type="topRight" dataOnly="0" labelOnly="1" outline="0" offset="D1:F1" fieldPosition="0"/>
    </format>
    <format dxfId="22">
      <pivotArea type="topRight" dataOnly="0" labelOnly="1" outline="0" offset="D1:F1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200-000000000000}" name="Tabella_pivot1" cacheId="5" applyNumberFormats="0" applyBorderFormats="0" applyFontFormats="0" applyPatternFormats="0" applyAlignmentFormats="0" applyWidthHeightFormats="1" dataCaption="Valori" updatedVersion="8" minRefreshableVersion="3" showCalcMbrs="0" useAutoFormatting="1" itemPrintTitles="1" createdVersion="3" indent="0" compact="0" compactData="0" gridDropZones="1" multipleFieldFilters="0">
  <location ref="A3:C15" firstHeaderRow="1" firstDataRow="2" firstDataCol="1"/>
  <pivotFields count="10">
    <pivotField compact="0" outline="0" showAll="0"/>
    <pivotField compact="0" outline="0" showAll="0"/>
    <pivotField compact="0" outline="0" showAll="0"/>
    <pivotField axis="axisRow" compact="0" outline="0" showAll="0">
      <items count="23">
        <item m="1" x="15"/>
        <item m="1" x="13"/>
        <item x="3"/>
        <item m="1" x="10"/>
        <item m="1" x="12"/>
        <item x="1"/>
        <item x="5"/>
        <item m="1" x="16"/>
        <item m="1" x="17"/>
        <item m="1" x="14"/>
        <item m="1" x="21"/>
        <item x="2"/>
        <item x="0"/>
        <item x="8"/>
        <item m="1" x="11"/>
        <item m="1" x="18"/>
        <item m="1" x="19"/>
        <item m="1" x="20"/>
        <item x="4"/>
        <item x="6"/>
        <item x="7"/>
        <item x="9"/>
        <item t="default"/>
      </items>
    </pivotField>
    <pivotField compact="0" outline="0" showAll="0"/>
    <pivotField dataField="1" compact="0" outline="0" showAll="0"/>
    <pivotField name="di cui DE MINIMIS2" compact="0" outline="0" showAll="0"/>
    <pivotField compact="0" outline="0" showAll="0"/>
    <pivotField compact="0" outline="0" showAll="0"/>
    <pivotField dataField="1" compact="0" outline="0" showAll="0"/>
  </pivotFields>
  <rowFields count="1">
    <field x="3"/>
  </rowFields>
  <rowItems count="11">
    <i>
      <x v="2"/>
    </i>
    <i>
      <x v="5"/>
    </i>
    <i>
      <x v="6"/>
    </i>
    <i>
      <x v="11"/>
    </i>
    <i>
      <x v="12"/>
    </i>
    <i>
      <x v="13"/>
    </i>
    <i>
      <x v="18"/>
    </i>
    <i>
      <x v="19"/>
    </i>
    <i>
      <x v="20"/>
    </i>
    <i>
      <x v="21"/>
    </i>
    <i t="grand">
      <x/>
    </i>
  </rowItems>
  <colFields count="1">
    <field x="-2"/>
  </colFields>
  <colItems count="2">
    <i>
      <x/>
    </i>
    <i i="1">
      <x v="1"/>
    </i>
  </colItems>
  <dataFields count="2">
    <dataField name="BENEFICIO COMPLESSIVO " fld="5" baseField="0" baseItem="0"/>
    <dataField name="di cui_x000a_DE MINIMIS SU INTERESSI" fld="9" baseField="0" baseItem="0"/>
  </dataFields>
  <formats count="20">
    <format dxfId="21">
      <pivotArea field="3" type="button" dataOnly="0" labelOnly="1" outline="0" axis="axisRow" fieldPosition="0"/>
    </format>
    <format dxfId="2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9">
      <pivotArea field="3" type="button" dataOnly="0" labelOnly="1" outline="0" axis="axisRow" fieldPosition="0"/>
    </format>
    <format dxfId="1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7">
      <pivotArea outline="0" collapsedLevelsAreSubtotals="1" fieldPosition="0"/>
    </format>
    <format dxfId="16">
      <pivotArea type="all" dataOnly="0" outline="0" fieldPosition="0"/>
    </format>
    <format dxfId="15">
      <pivotArea type="all" dataOnly="0" outline="0" fieldPosition="0"/>
    </format>
    <format dxfId="14">
      <pivotArea type="all" dataOnly="0" outline="0" fieldPosition="0"/>
    </format>
    <format dxfId="13">
      <pivotArea type="all" dataOnly="0" outline="0" fieldPosition="0"/>
    </format>
    <format dxfId="12">
      <pivotArea outline="0" collapsedLevelsAreSubtotals="1" fieldPosition="0"/>
    </format>
    <format dxfId="11">
      <pivotArea type="origin" dataOnly="0" labelOnly="1" outline="0" fieldPosition="0"/>
    </format>
    <format dxfId="10">
      <pivotArea field="-2" type="button" dataOnly="0" labelOnly="1" outline="0" axis="axisCol" fieldPosition="0"/>
    </format>
    <format dxfId="9">
      <pivotArea type="topRight" dataOnly="0" labelOnly="1" outline="0" fieldPosition="0"/>
    </format>
    <format dxfId="8">
      <pivotArea field="3" type="button" dataOnly="0" labelOnly="1" outline="0" axis="axisRow" fieldPosition="0"/>
    </format>
    <format dxfId="7">
      <pivotArea dataOnly="0" labelOnly="1" fieldPosition="0">
        <references count="1">
          <reference field="3" count="0"/>
        </references>
      </pivotArea>
    </format>
    <format dxfId="6">
      <pivotArea dataOnly="0" labelOnly="1" grandRow="1" outline="0" fieldPosition="0"/>
    </format>
    <format dxfId="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6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7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8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9CCFF"/>
  </sheetPr>
  <dimension ref="A1:U79"/>
  <sheetViews>
    <sheetView topLeftCell="B1" zoomScale="55" zoomScaleNormal="55" workbookViewId="0">
      <pane ySplit="1" topLeftCell="A30" activePane="bottomLeft" state="frozen"/>
      <selection activeCell="A12" sqref="A12"/>
      <selection pane="bottomLeft" activeCell="A12" sqref="A12"/>
    </sheetView>
  </sheetViews>
  <sheetFormatPr defaultColWidth="31.42578125" defaultRowHeight="15.75" x14ac:dyDescent="0.2"/>
  <cols>
    <col min="1" max="1" width="43.28515625" style="303" bestFit="1" customWidth="1"/>
    <col min="2" max="2" width="26.42578125" style="303" bestFit="1" customWidth="1"/>
    <col min="3" max="3" width="65.28515625" style="303" bestFit="1" customWidth="1"/>
    <col min="4" max="4" width="120.42578125" style="303" bestFit="1" customWidth="1"/>
    <col min="5" max="5" width="32.85546875" style="303" bestFit="1" customWidth="1"/>
    <col min="6" max="6" width="26.140625" style="304" bestFit="1" customWidth="1"/>
    <col min="7" max="7" width="38" style="303" bestFit="1" customWidth="1"/>
    <col min="8" max="8" width="53.7109375" style="303" bestFit="1" customWidth="1"/>
    <col min="9" max="9" width="37.85546875" style="303" bestFit="1" customWidth="1"/>
    <col min="10" max="10" width="75" style="303" bestFit="1" customWidth="1"/>
    <col min="11" max="11" width="30" style="304" bestFit="1" customWidth="1"/>
    <col min="12" max="12" width="39.5703125" style="303" bestFit="1" customWidth="1"/>
    <col min="13" max="13" width="34.42578125" style="304" bestFit="1" customWidth="1"/>
    <col min="14" max="14" width="33.42578125" style="303" bestFit="1" customWidth="1"/>
    <col min="15" max="15" width="30" style="304" bestFit="1" customWidth="1"/>
    <col min="16" max="21" width="30" style="305" customWidth="1"/>
    <col min="22" max="16384" width="31.42578125" style="303"/>
  </cols>
  <sheetData>
    <row r="1" spans="1:21" s="323" customFormat="1" ht="106.5" customHeight="1" x14ac:dyDescent="0.2">
      <c r="A1" s="320" t="s">
        <v>1</v>
      </c>
      <c r="B1" s="320" t="s">
        <v>373</v>
      </c>
      <c r="C1" s="320" t="s">
        <v>382</v>
      </c>
      <c r="D1" s="320" t="s">
        <v>3</v>
      </c>
      <c r="E1" s="320" t="s">
        <v>4</v>
      </c>
      <c r="F1" s="321" t="s">
        <v>5</v>
      </c>
      <c r="G1" s="320" t="s">
        <v>6</v>
      </c>
      <c r="H1" s="320" t="s">
        <v>89</v>
      </c>
      <c r="I1" s="320" t="s">
        <v>7</v>
      </c>
      <c r="J1" s="320" t="s">
        <v>25</v>
      </c>
      <c r="K1" s="321" t="s">
        <v>8</v>
      </c>
      <c r="L1" s="320" t="s">
        <v>9</v>
      </c>
      <c r="M1" s="321" t="s">
        <v>10</v>
      </c>
      <c r="N1" s="320" t="s">
        <v>11</v>
      </c>
      <c r="O1" s="321" t="s">
        <v>12</v>
      </c>
      <c r="P1" s="322" t="s">
        <v>54</v>
      </c>
      <c r="Q1" s="322" t="s">
        <v>340</v>
      </c>
      <c r="R1" s="322" t="s">
        <v>367</v>
      </c>
      <c r="S1" s="322" t="s">
        <v>341</v>
      </c>
      <c r="T1" s="322" t="s">
        <v>372</v>
      </c>
      <c r="U1" s="322" t="s">
        <v>342</v>
      </c>
    </row>
    <row r="2" spans="1:21" ht="56.25" customHeight="1" x14ac:dyDescent="0.2">
      <c r="A2" s="319" t="e">
        <f>+#REF!</f>
        <v>#REF!</v>
      </c>
      <c r="B2" s="316" t="e">
        <f>+#REF!</f>
        <v>#REF!</v>
      </c>
      <c r="C2" s="316" t="e">
        <f>+#REF!</f>
        <v>#REF!</v>
      </c>
      <c r="D2" s="316" t="e">
        <f>+#REF!</f>
        <v>#REF!</v>
      </c>
      <c r="E2" s="316" t="e">
        <f>+#REF!</f>
        <v>#REF!</v>
      </c>
      <c r="F2" s="317" t="e">
        <f>+#REF!</f>
        <v>#REF!</v>
      </c>
      <c r="G2" s="316" t="e">
        <f>+#REF!</f>
        <v>#REF!</v>
      </c>
      <c r="H2" s="316" t="e">
        <f>+#REF!</f>
        <v>#REF!</v>
      </c>
      <c r="I2" s="316" t="e">
        <f>+#REF!</f>
        <v>#REF!</v>
      </c>
      <c r="J2" s="316" t="e">
        <f>+#REF!</f>
        <v>#REF!</v>
      </c>
      <c r="K2" s="317" t="e">
        <f>+#REF!</f>
        <v>#REF!</v>
      </c>
      <c r="L2" s="316" t="e">
        <f>+#REF!</f>
        <v>#REF!</v>
      </c>
      <c r="M2" s="316" t="e">
        <f>+#REF!</f>
        <v>#REF!</v>
      </c>
      <c r="N2" s="316" t="e">
        <f>+#REF!</f>
        <v>#REF!</v>
      </c>
      <c r="O2" s="317" t="e">
        <f>+#REF!</f>
        <v>#REF!</v>
      </c>
      <c r="P2" s="318" t="e">
        <f>+#REF!</f>
        <v>#REF!</v>
      </c>
      <c r="Q2" s="318" t="e">
        <f>+#REF!</f>
        <v>#REF!</v>
      </c>
      <c r="R2" s="318">
        <v>0</v>
      </c>
      <c r="S2" s="318" t="e">
        <f>+#REF!</f>
        <v>#REF!</v>
      </c>
      <c r="T2" s="318">
        <v>0</v>
      </c>
      <c r="U2" s="318">
        <v>0</v>
      </c>
    </row>
    <row r="3" spans="1:21" ht="55.5" customHeight="1" x14ac:dyDescent="0.2">
      <c r="A3" s="319" t="e">
        <f>+#REF!</f>
        <v>#REF!</v>
      </c>
      <c r="B3" s="316" t="e">
        <f>+#REF!</f>
        <v>#REF!</v>
      </c>
      <c r="C3" s="316" t="e">
        <f>+#REF!</f>
        <v>#REF!</v>
      </c>
      <c r="D3" s="316" t="e">
        <f>+#REF!</f>
        <v>#REF!</v>
      </c>
      <c r="E3" s="316" t="e">
        <f>+#REF!</f>
        <v>#REF!</v>
      </c>
      <c r="F3" s="317" t="e">
        <f>+#REF!</f>
        <v>#REF!</v>
      </c>
      <c r="G3" s="316" t="e">
        <f>+#REF!</f>
        <v>#REF!</v>
      </c>
      <c r="H3" s="316" t="e">
        <f>+#REF!</f>
        <v>#REF!</v>
      </c>
      <c r="I3" s="316" t="e">
        <f>+#REF!</f>
        <v>#REF!</v>
      </c>
      <c r="J3" s="316" t="e">
        <f>+#REF!</f>
        <v>#REF!</v>
      </c>
      <c r="K3" s="317" t="e">
        <f>+#REF!</f>
        <v>#REF!</v>
      </c>
      <c r="L3" s="316" t="e">
        <f>+#REF!</f>
        <v>#REF!</v>
      </c>
      <c r="M3" s="316" t="e">
        <f>+#REF!</f>
        <v>#REF!</v>
      </c>
      <c r="N3" s="316" t="e">
        <f>+#REF!</f>
        <v>#REF!</v>
      </c>
      <c r="O3" s="317" t="e">
        <f>+#REF!</f>
        <v>#REF!</v>
      </c>
      <c r="P3" s="318" t="e">
        <f>+#REF!</f>
        <v>#REF!</v>
      </c>
      <c r="Q3" s="318" t="e">
        <f>+#REF!</f>
        <v>#REF!</v>
      </c>
      <c r="R3" s="318">
        <v>0</v>
      </c>
      <c r="S3" s="318" t="e">
        <f>+#REF!</f>
        <v>#REF!</v>
      </c>
      <c r="T3" s="318">
        <v>0</v>
      </c>
      <c r="U3" s="318">
        <v>0</v>
      </c>
    </row>
    <row r="4" spans="1:21" ht="55.5" customHeight="1" x14ac:dyDescent="0.2">
      <c r="A4" s="319" t="e">
        <f>+#REF!</f>
        <v>#REF!</v>
      </c>
      <c r="B4" s="316" t="e">
        <f>+#REF!</f>
        <v>#REF!</v>
      </c>
      <c r="C4" s="316" t="e">
        <f>+#REF!</f>
        <v>#REF!</v>
      </c>
      <c r="D4" s="316" t="e">
        <f>+#REF!</f>
        <v>#REF!</v>
      </c>
      <c r="E4" s="316" t="e">
        <f>+#REF!</f>
        <v>#REF!</v>
      </c>
      <c r="F4" s="317" t="e">
        <f>+#REF!</f>
        <v>#REF!</v>
      </c>
      <c r="G4" s="316" t="e">
        <f>+#REF!</f>
        <v>#REF!</v>
      </c>
      <c r="H4" s="316" t="e">
        <f>+#REF!</f>
        <v>#REF!</v>
      </c>
      <c r="I4" s="316" t="e">
        <f>+#REF!</f>
        <v>#REF!</v>
      </c>
      <c r="J4" s="316" t="e">
        <f>+#REF!</f>
        <v>#REF!</v>
      </c>
      <c r="K4" s="317" t="e">
        <f>+#REF!</f>
        <v>#REF!</v>
      </c>
      <c r="L4" s="316" t="e">
        <f>+#REF!</f>
        <v>#REF!</v>
      </c>
      <c r="M4" s="316" t="e">
        <f>+#REF!</f>
        <v>#REF!</v>
      </c>
      <c r="N4" s="316" t="e">
        <f>+#REF!</f>
        <v>#REF!</v>
      </c>
      <c r="O4" s="317" t="e">
        <f>+#REF!</f>
        <v>#REF!</v>
      </c>
      <c r="P4" s="318" t="e">
        <f>+#REF!</f>
        <v>#REF!</v>
      </c>
      <c r="Q4" s="318" t="e">
        <f>+#REF!</f>
        <v>#REF!</v>
      </c>
      <c r="R4" s="318">
        <v>0</v>
      </c>
      <c r="S4" s="318" t="e">
        <f>+#REF!</f>
        <v>#REF!</v>
      </c>
      <c r="T4" s="318">
        <v>0</v>
      </c>
      <c r="U4" s="318">
        <v>0</v>
      </c>
    </row>
    <row r="5" spans="1:21" ht="55.5" customHeight="1" x14ac:dyDescent="0.2">
      <c r="A5" s="319" t="e">
        <f>+#REF!</f>
        <v>#REF!</v>
      </c>
      <c r="B5" s="316" t="e">
        <f>+#REF!</f>
        <v>#REF!</v>
      </c>
      <c r="C5" s="316" t="e">
        <f>+#REF!</f>
        <v>#REF!</v>
      </c>
      <c r="D5" s="316" t="e">
        <f>+#REF!</f>
        <v>#REF!</v>
      </c>
      <c r="E5" s="316" t="e">
        <f>+#REF!</f>
        <v>#REF!</v>
      </c>
      <c r="F5" s="317" t="e">
        <f>+#REF!</f>
        <v>#REF!</v>
      </c>
      <c r="G5" s="316" t="e">
        <f>+#REF!</f>
        <v>#REF!</v>
      </c>
      <c r="H5" s="316" t="e">
        <f>+#REF!</f>
        <v>#REF!</v>
      </c>
      <c r="I5" s="316" t="e">
        <f>+#REF!</f>
        <v>#REF!</v>
      </c>
      <c r="J5" s="316" t="e">
        <f>+#REF!</f>
        <v>#REF!</v>
      </c>
      <c r="K5" s="317" t="e">
        <f>+#REF!</f>
        <v>#REF!</v>
      </c>
      <c r="L5" s="316" t="e">
        <f>+#REF!</f>
        <v>#REF!</v>
      </c>
      <c r="M5" s="316" t="e">
        <f>+#REF!</f>
        <v>#REF!</v>
      </c>
      <c r="N5" s="316" t="e">
        <f>+#REF!</f>
        <v>#REF!</v>
      </c>
      <c r="O5" s="317" t="e">
        <f>+#REF!</f>
        <v>#REF!</v>
      </c>
      <c r="P5" s="318" t="e">
        <f>+#REF!</f>
        <v>#REF!</v>
      </c>
      <c r="Q5" s="318" t="e">
        <f>+#REF!</f>
        <v>#REF!</v>
      </c>
      <c r="R5" s="318">
        <v>0</v>
      </c>
      <c r="S5" s="318" t="e">
        <f>+#REF!</f>
        <v>#REF!</v>
      </c>
      <c r="T5" s="318">
        <v>0</v>
      </c>
      <c r="U5" s="318">
        <v>0</v>
      </c>
    </row>
    <row r="6" spans="1:21" ht="55.5" customHeight="1" x14ac:dyDescent="0.2">
      <c r="A6" s="319" t="e">
        <f>+#REF!</f>
        <v>#REF!</v>
      </c>
      <c r="B6" s="316" t="e">
        <f>+#REF!</f>
        <v>#REF!</v>
      </c>
      <c r="C6" s="316" t="e">
        <f>+#REF!</f>
        <v>#REF!</v>
      </c>
      <c r="D6" s="316" t="e">
        <f>+#REF!</f>
        <v>#REF!</v>
      </c>
      <c r="E6" s="316" t="e">
        <f>+#REF!</f>
        <v>#REF!</v>
      </c>
      <c r="F6" s="317" t="e">
        <f>+#REF!</f>
        <v>#REF!</v>
      </c>
      <c r="G6" s="316" t="e">
        <f>+#REF!</f>
        <v>#REF!</v>
      </c>
      <c r="H6" s="316" t="e">
        <f>+#REF!</f>
        <v>#REF!</v>
      </c>
      <c r="I6" s="316" t="e">
        <f>+#REF!</f>
        <v>#REF!</v>
      </c>
      <c r="J6" s="316" t="e">
        <f>+#REF!</f>
        <v>#REF!</v>
      </c>
      <c r="K6" s="317" t="e">
        <f>+#REF!</f>
        <v>#REF!</v>
      </c>
      <c r="L6" s="316" t="e">
        <f>+#REF!</f>
        <v>#REF!</v>
      </c>
      <c r="M6" s="316" t="e">
        <f>+#REF!</f>
        <v>#REF!</v>
      </c>
      <c r="N6" s="316" t="e">
        <f>+#REF!</f>
        <v>#REF!</v>
      </c>
      <c r="O6" s="317" t="e">
        <f>+#REF!</f>
        <v>#REF!</v>
      </c>
      <c r="P6" s="318" t="e">
        <f>+#REF!</f>
        <v>#REF!</v>
      </c>
      <c r="Q6" s="318" t="e">
        <f>+#REF!</f>
        <v>#REF!</v>
      </c>
      <c r="R6" s="318">
        <v>0</v>
      </c>
      <c r="S6" s="318" t="e">
        <f>+#REF!</f>
        <v>#REF!</v>
      </c>
      <c r="T6" s="318">
        <v>0</v>
      </c>
      <c r="U6" s="318">
        <v>0</v>
      </c>
    </row>
    <row r="7" spans="1:21" ht="55.5" customHeight="1" x14ac:dyDescent="0.2">
      <c r="A7" s="319" t="e">
        <f>+#REF!</f>
        <v>#REF!</v>
      </c>
      <c r="B7" s="316" t="e">
        <f>+#REF!</f>
        <v>#REF!</v>
      </c>
      <c r="C7" s="316" t="e">
        <f>+#REF!</f>
        <v>#REF!</v>
      </c>
      <c r="D7" s="316" t="e">
        <f>+#REF!</f>
        <v>#REF!</v>
      </c>
      <c r="E7" s="316" t="e">
        <f>+#REF!</f>
        <v>#REF!</v>
      </c>
      <c r="F7" s="317" t="e">
        <f>+#REF!</f>
        <v>#REF!</v>
      </c>
      <c r="G7" s="316" t="e">
        <f>+#REF!</f>
        <v>#REF!</v>
      </c>
      <c r="H7" s="316" t="e">
        <f>+#REF!</f>
        <v>#REF!</v>
      </c>
      <c r="I7" s="316" t="e">
        <f>+#REF!</f>
        <v>#REF!</v>
      </c>
      <c r="J7" s="316" t="e">
        <f>+#REF!</f>
        <v>#REF!</v>
      </c>
      <c r="K7" s="317" t="e">
        <f>+#REF!</f>
        <v>#REF!</v>
      </c>
      <c r="L7" s="316" t="e">
        <f>+#REF!</f>
        <v>#REF!</v>
      </c>
      <c r="M7" s="316" t="e">
        <f>+#REF!</f>
        <v>#REF!</v>
      </c>
      <c r="N7" s="316" t="e">
        <f>+#REF!</f>
        <v>#REF!</v>
      </c>
      <c r="O7" s="317" t="e">
        <f>+#REF!</f>
        <v>#REF!</v>
      </c>
      <c r="P7" s="318" t="e">
        <f>+#REF!</f>
        <v>#REF!</v>
      </c>
      <c r="Q7" s="318" t="e">
        <f>+#REF!</f>
        <v>#REF!</v>
      </c>
      <c r="R7" s="318">
        <v>0</v>
      </c>
      <c r="S7" s="318" t="e">
        <f>+#REF!</f>
        <v>#REF!</v>
      </c>
      <c r="T7" s="318">
        <v>0</v>
      </c>
      <c r="U7" s="318">
        <v>0</v>
      </c>
    </row>
    <row r="8" spans="1:21" ht="55.5" customHeight="1" x14ac:dyDescent="0.2">
      <c r="A8" s="319" t="e">
        <f>+#REF!</f>
        <v>#REF!</v>
      </c>
      <c r="B8" s="316" t="e">
        <f>+#REF!</f>
        <v>#REF!</v>
      </c>
      <c r="C8" s="316" t="e">
        <f>+#REF!</f>
        <v>#REF!</v>
      </c>
      <c r="D8" s="316" t="e">
        <f>+#REF!</f>
        <v>#REF!</v>
      </c>
      <c r="E8" s="316" t="e">
        <f>+#REF!</f>
        <v>#REF!</v>
      </c>
      <c r="F8" s="317" t="e">
        <f>+#REF!</f>
        <v>#REF!</v>
      </c>
      <c r="G8" s="316" t="e">
        <f>+#REF!</f>
        <v>#REF!</v>
      </c>
      <c r="H8" s="316" t="e">
        <f>+#REF!</f>
        <v>#REF!</v>
      </c>
      <c r="I8" s="316" t="e">
        <f>+#REF!</f>
        <v>#REF!</v>
      </c>
      <c r="J8" s="316" t="e">
        <f>+#REF!</f>
        <v>#REF!</v>
      </c>
      <c r="K8" s="317" t="e">
        <f>+#REF!</f>
        <v>#REF!</v>
      </c>
      <c r="L8" s="316" t="e">
        <f>+#REF!</f>
        <v>#REF!</v>
      </c>
      <c r="M8" s="316" t="e">
        <f>+#REF!</f>
        <v>#REF!</v>
      </c>
      <c r="N8" s="316" t="e">
        <f>+#REF!</f>
        <v>#REF!</v>
      </c>
      <c r="O8" s="317" t="e">
        <f>+#REF!</f>
        <v>#REF!</v>
      </c>
      <c r="P8" s="318" t="e">
        <f>+#REF!</f>
        <v>#REF!</v>
      </c>
      <c r="Q8" s="318" t="e">
        <f>+#REF!</f>
        <v>#REF!</v>
      </c>
      <c r="R8" s="318">
        <v>0</v>
      </c>
      <c r="S8" s="318" t="e">
        <f>+#REF!</f>
        <v>#REF!</v>
      </c>
      <c r="T8" s="318">
        <v>0</v>
      </c>
      <c r="U8" s="318">
        <v>0</v>
      </c>
    </row>
    <row r="9" spans="1:21" ht="55.5" customHeight="1" x14ac:dyDescent="0.2">
      <c r="A9" s="319" t="e">
        <f>+#REF!</f>
        <v>#REF!</v>
      </c>
      <c r="B9" s="316" t="e">
        <f>+#REF!</f>
        <v>#REF!</v>
      </c>
      <c r="C9" s="316" t="e">
        <f>+#REF!</f>
        <v>#REF!</v>
      </c>
      <c r="D9" s="316" t="e">
        <f>+#REF!</f>
        <v>#REF!</v>
      </c>
      <c r="E9" s="316" t="e">
        <f>+#REF!</f>
        <v>#REF!</v>
      </c>
      <c r="F9" s="317" t="e">
        <f>+#REF!</f>
        <v>#REF!</v>
      </c>
      <c r="G9" s="316" t="e">
        <f>+#REF!</f>
        <v>#REF!</v>
      </c>
      <c r="H9" s="316" t="e">
        <f>+#REF!</f>
        <v>#REF!</v>
      </c>
      <c r="I9" s="316" t="e">
        <f>+#REF!</f>
        <v>#REF!</v>
      </c>
      <c r="J9" s="316" t="e">
        <f>+#REF!</f>
        <v>#REF!</v>
      </c>
      <c r="K9" s="317" t="e">
        <f>+#REF!</f>
        <v>#REF!</v>
      </c>
      <c r="L9" s="316" t="e">
        <f>+#REF!</f>
        <v>#REF!</v>
      </c>
      <c r="M9" s="316" t="e">
        <f>+#REF!</f>
        <v>#REF!</v>
      </c>
      <c r="N9" s="316" t="e">
        <f>+#REF!</f>
        <v>#REF!</v>
      </c>
      <c r="O9" s="317" t="e">
        <f>+#REF!</f>
        <v>#REF!</v>
      </c>
      <c r="P9" s="318" t="e">
        <f>+#REF!</f>
        <v>#REF!</v>
      </c>
      <c r="Q9" s="318" t="e">
        <f>+#REF!</f>
        <v>#REF!</v>
      </c>
      <c r="R9" s="318">
        <v>0</v>
      </c>
      <c r="S9" s="318" t="e">
        <f>+#REF!</f>
        <v>#REF!</v>
      </c>
      <c r="T9" s="318">
        <v>0</v>
      </c>
      <c r="U9" s="318">
        <v>0</v>
      </c>
    </row>
    <row r="10" spans="1:21" ht="55.5" customHeight="1" x14ac:dyDescent="0.2">
      <c r="A10" s="319" t="e">
        <f>+#REF!</f>
        <v>#REF!</v>
      </c>
      <c r="B10" s="316" t="e">
        <f>+#REF!</f>
        <v>#REF!</v>
      </c>
      <c r="C10" s="316" t="e">
        <f>+#REF!</f>
        <v>#REF!</v>
      </c>
      <c r="D10" s="316" t="e">
        <f>+#REF!</f>
        <v>#REF!</v>
      </c>
      <c r="E10" s="316" t="e">
        <f>+#REF!</f>
        <v>#REF!</v>
      </c>
      <c r="F10" s="317" t="e">
        <f>+#REF!</f>
        <v>#REF!</v>
      </c>
      <c r="G10" s="316" t="e">
        <f>+#REF!</f>
        <v>#REF!</v>
      </c>
      <c r="H10" s="316" t="e">
        <f>+#REF!</f>
        <v>#REF!</v>
      </c>
      <c r="I10" s="316" t="e">
        <f>+#REF!</f>
        <v>#REF!</v>
      </c>
      <c r="J10" s="316" t="e">
        <f>+#REF!</f>
        <v>#REF!</v>
      </c>
      <c r="K10" s="317" t="e">
        <f>+#REF!</f>
        <v>#REF!</v>
      </c>
      <c r="L10" s="316" t="e">
        <f>+#REF!</f>
        <v>#REF!</v>
      </c>
      <c r="M10" s="316" t="e">
        <f>+#REF!</f>
        <v>#REF!</v>
      </c>
      <c r="N10" s="316" t="e">
        <f>+#REF!</f>
        <v>#REF!</v>
      </c>
      <c r="O10" s="317" t="e">
        <f>+#REF!</f>
        <v>#REF!</v>
      </c>
      <c r="P10" s="318" t="e">
        <f>+#REF!</f>
        <v>#REF!</v>
      </c>
      <c r="Q10" s="318" t="e">
        <f>+#REF!</f>
        <v>#REF!</v>
      </c>
      <c r="R10" s="318">
        <v>0</v>
      </c>
      <c r="S10" s="318" t="e">
        <f>+#REF!</f>
        <v>#REF!</v>
      </c>
      <c r="T10" s="318">
        <v>0</v>
      </c>
      <c r="U10" s="318">
        <v>0</v>
      </c>
    </row>
    <row r="11" spans="1:21" ht="55.5" customHeight="1" x14ac:dyDescent="0.2">
      <c r="A11" s="319" t="e">
        <f>+#REF!</f>
        <v>#REF!</v>
      </c>
      <c r="B11" s="316" t="e">
        <f>+#REF!</f>
        <v>#REF!</v>
      </c>
      <c r="C11" s="316" t="e">
        <f>+#REF!</f>
        <v>#REF!</v>
      </c>
      <c r="D11" s="316" t="e">
        <f>+#REF!</f>
        <v>#REF!</v>
      </c>
      <c r="E11" s="316" t="e">
        <f>+#REF!</f>
        <v>#REF!</v>
      </c>
      <c r="F11" s="317" t="e">
        <f>+#REF!</f>
        <v>#REF!</v>
      </c>
      <c r="G11" s="316" t="e">
        <f>+#REF!</f>
        <v>#REF!</v>
      </c>
      <c r="H11" s="316" t="e">
        <f>+#REF!</f>
        <v>#REF!</v>
      </c>
      <c r="I11" s="316" t="e">
        <f>+#REF!</f>
        <v>#REF!</v>
      </c>
      <c r="J11" s="316" t="e">
        <f>+#REF!</f>
        <v>#REF!</v>
      </c>
      <c r="K11" s="317" t="e">
        <f>+#REF!</f>
        <v>#REF!</v>
      </c>
      <c r="L11" s="316" t="e">
        <f>+#REF!</f>
        <v>#REF!</v>
      </c>
      <c r="M11" s="316" t="e">
        <f>+#REF!</f>
        <v>#REF!</v>
      </c>
      <c r="N11" s="316" t="e">
        <f>+#REF!</f>
        <v>#REF!</v>
      </c>
      <c r="O11" s="317" t="e">
        <f>+#REF!</f>
        <v>#REF!</v>
      </c>
      <c r="P11" s="318" t="e">
        <f>+#REF!</f>
        <v>#REF!</v>
      </c>
      <c r="Q11" s="318" t="e">
        <f>+#REF!</f>
        <v>#REF!</v>
      </c>
      <c r="R11" s="318">
        <v>0</v>
      </c>
      <c r="S11" s="318" t="e">
        <f>+#REF!</f>
        <v>#REF!</v>
      </c>
      <c r="T11" s="318">
        <v>0</v>
      </c>
      <c r="U11" s="318">
        <v>0</v>
      </c>
    </row>
    <row r="12" spans="1:21" ht="55.5" customHeight="1" x14ac:dyDescent="0.2">
      <c r="A12" s="319" t="e">
        <f>+#REF!</f>
        <v>#REF!</v>
      </c>
      <c r="B12" s="316" t="e">
        <f>+#REF!</f>
        <v>#REF!</v>
      </c>
      <c r="C12" s="316" t="e">
        <f>+#REF!</f>
        <v>#REF!</v>
      </c>
      <c r="D12" s="316" t="e">
        <f>+#REF!</f>
        <v>#REF!</v>
      </c>
      <c r="E12" s="316" t="e">
        <f>+#REF!</f>
        <v>#REF!</v>
      </c>
      <c r="F12" s="317" t="e">
        <f>+#REF!</f>
        <v>#REF!</v>
      </c>
      <c r="G12" s="316" t="e">
        <f>+#REF!</f>
        <v>#REF!</v>
      </c>
      <c r="H12" s="316" t="e">
        <f>+#REF!</f>
        <v>#REF!</v>
      </c>
      <c r="I12" s="316" t="e">
        <f>+#REF!</f>
        <v>#REF!</v>
      </c>
      <c r="J12" s="316" t="e">
        <f>+#REF!</f>
        <v>#REF!</v>
      </c>
      <c r="K12" s="317" t="e">
        <f>+#REF!</f>
        <v>#REF!</v>
      </c>
      <c r="L12" s="316" t="e">
        <f>+#REF!</f>
        <v>#REF!</v>
      </c>
      <c r="M12" s="316" t="e">
        <f>+#REF!</f>
        <v>#REF!</v>
      </c>
      <c r="N12" s="316" t="e">
        <f>+#REF!</f>
        <v>#REF!</v>
      </c>
      <c r="O12" s="317" t="e">
        <f>+#REF!</f>
        <v>#REF!</v>
      </c>
      <c r="P12" s="318" t="e">
        <f>+#REF!</f>
        <v>#REF!</v>
      </c>
      <c r="Q12" s="318" t="e">
        <f>+#REF!</f>
        <v>#REF!</v>
      </c>
      <c r="R12" s="318">
        <v>0</v>
      </c>
      <c r="S12" s="318" t="e">
        <f>+#REF!</f>
        <v>#REF!</v>
      </c>
      <c r="T12" s="318">
        <v>0</v>
      </c>
      <c r="U12" s="318">
        <v>0</v>
      </c>
    </row>
    <row r="13" spans="1:21" ht="55.5" customHeight="1" x14ac:dyDescent="0.2">
      <c r="A13" s="319" t="e">
        <f>+#REF!</f>
        <v>#REF!</v>
      </c>
      <c r="B13" s="316" t="e">
        <f>+#REF!</f>
        <v>#REF!</v>
      </c>
      <c r="C13" s="316" t="e">
        <f>+#REF!</f>
        <v>#REF!</v>
      </c>
      <c r="D13" s="316" t="e">
        <f>+#REF!</f>
        <v>#REF!</v>
      </c>
      <c r="E13" s="316" t="e">
        <f>+#REF!</f>
        <v>#REF!</v>
      </c>
      <c r="F13" s="317" t="e">
        <f>+#REF!</f>
        <v>#REF!</v>
      </c>
      <c r="G13" s="316" t="e">
        <f>+#REF!</f>
        <v>#REF!</v>
      </c>
      <c r="H13" s="316" t="e">
        <f>+#REF!</f>
        <v>#REF!</v>
      </c>
      <c r="I13" s="316" t="e">
        <f>+#REF!</f>
        <v>#REF!</v>
      </c>
      <c r="J13" s="316" t="e">
        <f>+#REF!</f>
        <v>#REF!</v>
      </c>
      <c r="K13" s="317" t="e">
        <f>+#REF!</f>
        <v>#REF!</v>
      </c>
      <c r="L13" s="316" t="e">
        <f>+#REF!</f>
        <v>#REF!</v>
      </c>
      <c r="M13" s="316" t="e">
        <f>+#REF!</f>
        <v>#REF!</v>
      </c>
      <c r="N13" s="316" t="e">
        <f>+#REF!</f>
        <v>#REF!</v>
      </c>
      <c r="O13" s="317" t="e">
        <f>+#REF!</f>
        <v>#REF!</v>
      </c>
      <c r="P13" s="318" t="e">
        <f>+#REF!</f>
        <v>#REF!</v>
      </c>
      <c r="Q13" s="318" t="e">
        <f>+#REF!</f>
        <v>#REF!</v>
      </c>
      <c r="R13" s="318">
        <v>0</v>
      </c>
      <c r="S13" s="318" t="e">
        <f>+#REF!</f>
        <v>#REF!</v>
      </c>
      <c r="T13" s="318">
        <v>0</v>
      </c>
      <c r="U13" s="318">
        <v>0</v>
      </c>
    </row>
    <row r="14" spans="1:21" ht="55.5" customHeight="1" x14ac:dyDescent="0.2">
      <c r="A14" s="319" t="e">
        <f>+#REF!</f>
        <v>#REF!</v>
      </c>
      <c r="B14" s="316" t="e">
        <f>+#REF!</f>
        <v>#REF!</v>
      </c>
      <c r="C14" s="316" t="e">
        <f>+#REF!</f>
        <v>#REF!</v>
      </c>
      <c r="D14" s="316" t="e">
        <f>+#REF!</f>
        <v>#REF!</v>
      </c>
      <c r="E14" s="316" t="e">
        <f>+#REF!</f>
        <v>#REF!</v>
      </c>
      <c r="F14" s="317" t="e">
        <f>+#REF!</f>
        <v>#REF!</v>
      </c>
      <c r="G14" s="316" t="e">
        <f>+#REF!</f>
        <v>#REF!</v>
      </c>
      <c r="H14" s="316" t="e">
        <f>+#REF!</f>
        <v>#REF!</v>
      </c>
      <c r="I14" s="316" t="e">
        <f>+#REF!</f>
        <v>#REF!</v>
      </c>
      <c r="J14" s="316" t="e">
        <f>+#REF!</f>
        <v>#REF!</v>
      </c>
      <c r="K14" s="317" t="e">
        <f>+#REF!</f>
        <v>#REF!</v>
      </c>
      <c r="L14" s="316" t="e">
        <f>+#REF!</f>
        <v>#REF!</v>
      </c>
      <c r="M14" s="316" t="e">
        <f>+#REF!</f>
        <v>#REF!</v>
      </c>
      <c r="N14" s="316" t="e">
        <f>+#REF!</f>
        <v>#REF!</v>
      </c>
      <c r="O14" s="317" t="e">
        <f>+#REF!</f>
        <v>#REF!</v>
      </c>
      <c r="P14" s="318" t="e">
        <f>+#REF!</f>
        <v>#REF!</v>
      </c>
      <c r="Q14" s="318" t="e">
        <f>+#REF!</f>
        <v>#REF!</v>
      </c>
      <c r="R14" s="318">
        <v>0</v>
      </c>
      <c r="S14" s="318" t="e">
        <f>+#REF!</f>
        <v>#REF!</v>
      </c>
      <c r="T14" s="318">
        <v>0</v>
      </c>
      <c r="U14" s="318">
        <v>0</v>
      </c>
    </row>
    <row r="15" spans="1:21" ht="55.5" customHeight="1" x14ac:dyDescent="0.2">
      <c r="A15" s="319" t="e">
        <f>+#REF!</f>
        <v>#REF!</v>
      </c>
      <c r="B15" s="316" t="e">
        <f>+#REF!</f>
        <v>#REF!</v>
      </c>
      <c r="C15" s="316" t="e">
        <f>+#REF!</f>
        <v>#REF!</v>
      </c>
      <c r="D15" s="316" t="e">
        <f>+#REF!</f>
        <v>#REF!</v>
      </c>
      <c r="E15" s="316" t="e">
        <f>+#REF!</f>
        <v>#REF!</v>
      </c>
      <c r="F15" s="317" t="e">
        <f>+#REF!</f>
        <v>#REF!</v>
      </c>
      <c r="G15" s="316" t="e">
        <f>+#REF!</f>
        <v>#REF!</v>
      </c>
      <c r="H15" s="316" t="e">
        <f>+#REF!</f>
        <v>#REF!</v>
      </c>
      <c r="I15" s="316" t="e">
        <f>+#REF!</f>
        <v>#REF!</v>
      </c>
      <c r="J15" s="316" t="e">
        <f>+#REF!</f>
        <v>#REF!</v>
      </c>
      <c r="K15" s="317" t="e">
        <f>+#REF!</f>
        <v>#REF!</v>
      </c>
      <c r="L15" s="316" t="e">
        <f>+#REF!</f>
        <v>#REF!</v>
      </c>
      <c r="M15" s="316" t="e">
        <f>+#REF!</f>
        <v>#REF!</v>
      </c>
      <c r="N15" s="316" t="e">
        <f>+#REF!</f>
        <v>#REF!</v>
      </c>
      <c r="O15" s="317" t="e">
        <f>+#REF!</f>
        <v>#REF!</v>
      </c>
      <c r="P15" s="318" t="e">
        <f>+#REF!</f>
        <v>#REF!</v>
      </c>
      <c r="Q15" s="318" t="e">
        <f>+#REF!</f>
        <v>#REF!</v>
      </c>
      <c r="R15" s="318">
        <v>0</v>
      </c>
      <c r="S15" s="318" t="e">
        <f>+#REF!</f>
        <v>#REF!</v>
      </c>
      <c r="T15" s="318">
        <v>0</v>
      </c>
      <c r="U15" s="318">
        <v>0</v>
      </c>
    </row>
    <row r="16" spans="1:21" ht="55.5" customHeight="1" x14ac:dyDescent="0.2">
      <c r="A16" s="319" t="e">
        <f>+#REF!</f>
        <v>#REF!</v>
      </c>
      <c r="B16" s="316" t="e">
        <f>+#REF!</f>
        <v>#REF!</v>
      </c>
      <c r="C16" s="316" t="e">
        <f>+#REF!</f>
        <v>#REF!</v>
      </c>
      <c r="D16" s="316" t="e">
        <f>+#REF!</f>
        <v>#REF!</v>
      </c>
      <c r="E16" s="316" t="e">
        <f>+#REF!</f>
        <v>#REF!</v>
      </c>
      <c r="F16" s="317" t="e">
        <f>+#REF!</f>
        <v>#REF!</v>
      </c>
      <c r="G16" s="316" t="e">
        <f>+#REF!</f>
        <v>#REF!</v>
      </c>
      <c r="H16" s="316" t="e">
        <f>+#REF!</f>
        <v>#REF!</v>
      </c>
      <c r="I16" s="316" t="e">
        <f>+#REF!</f>
        <v>#REF!</v>
      </c>
      <c r="J16" s="316" t="e">
        <f>+#REF!</f>
        <v>#REF!</v>
      </c>
      <c r="K16" s="317" t="e">
        <f>+#REF!</f>
        <v>#REF!</v>
      </c>
      <c r="L16" s="316" t="e">
        <f>+#REF!</f>
        <v>#REF!</v>
      </c>
      <c r="M16" s="316" t="e">
        <f>+#REF!</f>
        <v>#REF!</v>
      </c>
      <c r="N16" s="316" t="e">
        <f>+#REF!</f>
        <v>#REF!</v>
      </c>
      <c r="O16" s="317" t="e">
        <f>+#REF!</f>
        <v>#REF!</v>
      </c>
      <c r="P16" s="318" t="e">
        <f>+#REF!</f>
        <v>#REF!</v>
      </c>
      <c r="Q16" s="318" t="e">
        <f>+#REF!</f>
        <v>#REF!</v>
      </c>
      <c r="R16" s="318">
        <v>0</v>
      </c>
      <c r="S16" s="318" t="e">
        <f>+#REF!</f>
        <v>#REF!</v>
      </c>
      <c r="T16" s="318">
        <v>0</v>
      </c>
      <c r="U16" s="318">
        <v>0</v>
      </c>
    </row>
    <row r="17" spans="1:21" ht="55.5" customHeight="1" x14ac:dyDescent="0.2">
      <c r="A17" s="319" t="e">
        <f>+#REF!</f>
        <v>#REF!</v>
      </c>
      <c r="B17" s="316" t="e">
        <f>+#REF!</f>
        <v>#REF!</v>
      </c>
      <c r="C17" s="316" t="e">
        <f>+#REF!</f>
        <v>#REF!</v>
      </c>
      <c r="D17" s="316" t="e">
        <f>+#REF!</f>
        <v>#REF!</v>
      </c>
      <c r="E17" s="316" t="e">
        <f>+#REF!</f>
        <v>#REF!</v>
      </c>
      <c r="F17" s="317" t="e">
        <f>+#REF!</f>
        <v>#REF!</v>
      </c>
      <c r="G17" s="316" t="e">
        <f>+#REF!</f>
        <v>#REF!</v>
      </c>
      <c r="H17" s="316" t="e">
        <f>+#REF!</f>
        <v>#REF!</v>
      </c>
      <c r="I17" s="316" t="e">
        <f>+#REF!</f>
        <v>#REF!</v>
      </c>
      <c r="J17" s="316" t="e">
        <f>+#REF!</f>
        <v>#REF!</v>
      </c>
      <c r="K17" s="317" t="e">
        <f>+#REF!</f>
        <v>#REF!</v>
      </c>
      <c r="L17" s="316" t="e">
        <f>+#REF!</f>
        <v>#REF!</v>
      </c>
      <c r="M17" s="316" t="e">
        <f>+#REF!</f>
        <v>#REF!</v>
      </c>
      <c r="N17" s="316" t="e">
        <f>+#REF!</f>
        <v>#REF!</v>
      </c>
      <c r="O17" s="317" t="e">
        <f>+#REF!</f>
        <v>#REF!</v>
      </c>
      <c r="P17" s="318" t="e">
        <f>+#REF!</f>
        <v>#REF!</v>
      </c>
      <c r="Q17" s="318" t="e">
        <f>+#REF!</f>
        <v>#REF!</v>
      </c>
      <c r="R17" s="318">
        <v>0</v>
      </c>
      <c r="S17" s="318" t="e">
        <f>+#REF!</f>
        <v>#REF!</v>
      </c>
      <c r="T17" s="318">
        <v>0</v>
      </c>
      <c r="U17" s="318">
        <v>0</v>
      </c>
    </row>
    <row r="18" spans="1:21" ht="55.5" customHeight="1" x14ac:dyDescent="0.2">
      <c r="A18" s="319" t="e">
        <f>+#REF!</f>
        <v>#REF!</v>
      </c>
      <c r="B18" s="316" t="e">
        <f>+#REF!</f>
        <v>#REF!</v>
      </c>
      <c r="C18" s="316" t="e">
        <f>+#REF!</f>
        <v>#REF!</v>
      </c>
      <c r="D18" s="316" t="e">
        <f>+#REF!</f>
        <v>#REF!</v>
      </c>
      <c r="E18" s="316" t="e">
        <f>+#REF!</f>
        <v>#REF!</v>
      </c>
      <c r="F18" s="317" t="e">
        <f>+#REF!</f>
        <v>#REF!</v>
      </c>
      <c r="G18" s="316" t="e">
        <f>+#REF!</f>
        <v>#REF!</v>
      </c>
      <c r="H18" s="316" t="e">
        <f>+#REF!</f>
        <v>#REF!</v>
      </c>
      <c r="I18" s="316" t="e">
        <f>+#REF!</f>
        <v>#REF!</v>
      </c>
      <c r="J18" s="316" t="e">
        <f>+#REF!</f>
        <v>#REF!</v>
      </c>
      <c r="K18" s="317" t="e">
        <f>+#REF!</f>
        <v>#REF!</v>
      </c>
      <c r="L18" s="316" t="e">
        <f>+#REF!</f>
        <v>#REF!</v>
      </c>
      <c r="M18" s="316" t="e">
        <f>+#REF!</f>
        <v>#REF!</v>
      </c>
      <c r="N18" s="316" t="e">
        <f>+#REF!</f>
        <v>#REF!</v>
      </c>
      <c r="O18" s="317" t="e">
        <f>+#REF!</f>
        <v>#REF!</v>
      </c>
      <c r="P18" s="318" t="e">
        <f>+#REF!</f>
        <v>#REF!</v>
      </c>
      <c r="Q18" s="318" t="e">
        <f>+#REF!</f>
        <v>#REF!</v>
      </c>
      <c r="R18" s="318">
        <v>0</v>
      </c>
      <c r="S18" s="318" t="e">
        <f>+#REF!</f>
        <v>#REF!</v>
      </c>
      <c r="T18" s="318">
        <v>0</v>
      </c>
      <c r="U18" s="318">
        <v>0</v>
      </c>
    </row>
    <row r="19" spans="1:21" ht="55.5" customHeight="1" x14ac:dyDescent="0.2">
      <c r="A19" s="319" t="e">
        <f>+#REF!</f>
        <v>#REF!</v>
      </c>
      <c r="B19" s="316" t="e">
        <f>+#REF!</f>
        <v>#REF!</v>
      </c>
      <c r="C19" s="316" t="e">
        <f>+#REF!</f>
        <v>#REF!</v>
      </c>
      <c r="D19" s="316" t="e">
        <f>+#REF!</f>
        <v>#REF!</v>
      </c>
      <c r="E19" s="316" t="e">
        <f>+#REF!</f>
        <v>#REF!</v>
      </c>
      <c r="F19" s="317" t="e">
        <f>+#REF!</f>
        <v>#REF!</v>
      </c>
      <c r="G19" s="316" t="e">
        <f>+#REF!</f>
        <v>#REF!</v>
      </c>
      <c r="H19" s="316" t="e">
        <f>+#REF!</f>
        <v>#REF!</v>
      </c>
      <c r="I19" s="316" t="e">
        <f>+#REF!</f>
        <v>#REF!</v>
      </c>
      <c r="J19" s="316" t="e">
        <f>+#REF!</f>
        <v>#REF!</v>
      </c>
      <c r="K19" s="317" t="e">
        <f>+#REF!</f>
        <v>#REF!</v>
      </c>
      <c r="L19" s="316" t="e">
        <f>+#REF!</f>
        <v>#REF!</v>
      </c>
      <c r="M19" s="316" t="e">
        <f>+#REF!</f>
        <v>#REF!</v>
      </c>
      <c r="N19" s="316" t="e">
        <f>+#REF!</f>
        <v>#REF!</v>
      </c>
      <c r="O19" s="317" t="e">
        <f>+#REF!</f>
        <v>#REF!</v>
      </c>
      <c r="P19" s="318" t="e">
        <f>+#REF!</f>
        <v>#REF!</v>
      </c>
      <c r="Q19" s="318" t="e">
        <f>+#REF!</f>
        <v>#REF!</v>
      </c>
      <c r="R19" s="318">
        <v>0</v>
      </c>
      <c r="S19" s="318" t="e">
        <f>+#REF!</f>
        <v>#REF!</v>
      </c>
      <c r="T19" s="318">
        <v>0</v>
      </c>
      <c r="U19" s="318">
        <v>0</v>
      </c>
    </row>
    <row r="20" spans="1:21" ht="55.5" customHeight="1" x14ac:dyDescent="0.2">
      <c r="A20" s="319" t="e">
        <f>+#REF!</f>
        <v>#REF!</v>
      </c>
      <c r="B20" s="316" t="e">
        <f>+#REF!</f>
        <v>#REF!</v>
      </c>
      <c r="C20" s="316" t="e">
        <f>+#REF!</f>
        <v>#REF!</v>
      </c>
      <c r="D20" s="316" t="e">
        <f>+#REF!</f>
        <v>#REF!</v>
      </c>
      <c r="E20" s="316" t="e">
        <f>+#REF!</f>
        <v>#REF!</v>
      </c>
      <c r="F20" s="317" t="e">
        <f>+#REF!</f>
        <v>#REF!</v>
      </c>
      <c r="G20" s="316" t="e">
        <f>+#REF!</f>
        <v>#REF!</v>
      </c>
      <c r="H20" s="316" t="e">
        <f>+#REF!</f>
        <v>#REF!</v>
      </c>
      <c r="I20" s="316" t="e">
        <f>+#REF!</f>
        <v>#REF!</v>
      </c>
      <c r="J20" s="316" t="e">
        <f>+#REF!</f>
        <v>#REF!</v>
      </c>
      <c r="K20" s="317" t="e">
        <f>+#REF!</f>
        <v>#REF!</v>
      </c>
      <c r="L20" s="316" t="e">
        <f>+#REF!</f>
        <v>#REF!</v>
      </c>
      <c r="M20" s="316" t="e">
        <f>+#REF!</f>
        <v>#REF!</v>
      </c>
      <c r="N20" s="316" t="e">
        <f>+#REF!</f>
        <v>#REF!</v>
      </c>
      <c r="O20" s="317" t="e">
        <f>+#REF!</f>
        <v>#REF!</v>
      </c>
      <c r="P20" s="318" t="e">
        <f>+#REF!</f>
        <v>#REF!</v>
      </c>
      <c r="Q20" s="318" t="e">
        <f>+#REF!</f>
        <v>#REF!</v>
      </c>
      <c r="R20" s="318">
        <v>0</v>
      </c>
      <c r="S20" s="318" t="e">
        <f>+#REF!</f>
        <v>#REF!</v>
      </c>
      <c r="T20" s="318">
        <v>0</v>
      </c>
      <c r="U20" s="318">
        <v>0</v>
      </c>
    </row>
    <row r="21" spans="1:21" ht="68.25" customHeight="1" x14ac:dyDescent="0.2">
      <c r="A21" s="319" t="e">
        <f>+#REF!</f>
        <v>#REF!</v>
      </c>
      <c r="B21" s="316" t="e">
        <f>+#REF!</f>
        <v>#REF!</v>
      </c>
      <c r="C21" s="316" t="e">
        <f>+#REF!</f>
        <v>#REF!</v>
      </c>
      <c r="D21" s="316" t="e">
        <f>+#REF!</f>
        <v>#REF!</v>
      </c>
      <c r="E21" s="316" t="e">
        <f>+#REF!</f>
        <v>#REF!</v>
      </c>
      <c r="F21" s="317" t="e">
        <f>+#REF!</f>
        <v>#REF!</v>
      </c>
      <c r="G21" s="316" t="e">
        <f>+#REF!</f>
        <v>#REF!</v>
      </c>
      <c r="H21" s="316" t="e">
        <f>+#REF!</f>
        <v>#REF!</v>
      </c>
      <c r="I21" s="316" t="e">
        <f>+#REF!</f>
        <v>#REF!</v>
      </c>
      <c r="J21" s="316" t="e">
        <f>+#REF!</f>
        <v>#REF!</v>
      </c>
      <c r="K21" s="317" t="e">
        <f>+#REF!</f>
        <v>#REF!</v>
      </c>
      <c r="L21" s="316" t="e">
        <f>+#REF!</f>
        <v>#REF!</v>
      </c>
      <c r="M21" s="316" t="e">
        <f>+#REF!</f>
        <v>#REF!</v>
      </c>
      <c r="N21" s="316" t="e">
        <f>+#REF!</f>
        <v>#REF!</v>
      </c>
      <c r="O21" s="317" t="e">
        <f>+#REF!</f>
        <v>#REF!</v>
      </c>
      <c r="P21" s="318" t="e">
        <f>+#REF!</f>
        <v>#REF!</v>
      </c>
      <c r="Q21" s="318" t="e">
        <f>+#REF!</f>
        <v>#REF!</v>
      </c>
      <c r="R21" s="318">
        <v>0</v>
      </c>
      <c r="S21" s="318" t="e">
        <f>+#REF!</f>
        <v>#REF!</v>
      </c>
      <c r="T21" s="318">
        <v>0</v>
      </c>
      <c r="U21" s="318">
        <v>0</v>
      </c>
    </row>
    <row r="22" spans="1:21" ht="68.25" customHeight="1" x14ac:dyDescent="0.2">
      <c r="A22" s="319" t="e">
        <f>+#REF!</f>
        <v>#REF!</v>
      </c>
      <c r="B22" s="316" t="e">
        <f>+#REF!</f>
        <v>#REF!</v>
      </c>
      <c r="C22" s="316" t="e">
        <f>+#REF!</f>
        <v>#REF!</v>
      </c>
      <c r="D22" s="316" t="e">
        <f>+#REF!</f>
        <v>#REF!</v>
      </c>
      <c r="E22" s="316" t="e">
        <f>+#REF!</f>
        <v>#REF!</v>
      </c>
      <c r="F22" s="317" t="e">
        <f>+#REF!</f>
        <v>#REF!</v>
      </c>
      <c r="G22" s="316" t="e">
        <f>+#REF!</f>
        <v>#REF!</v>
      </c>
      <c r="H22" s="316" t="e">
        <f>+#REF!</f>
        <v>#REF!</v>
      </c>
      <c r="I22" s="316" t="e">
        <f>+#REF!</f>
        <v>#REF!</v>
      </c>
      <c r="J22" s="316" t="e">
        <f>+#REF!</f>
        <v>#REF!</v>
      </c>
      <c r="K22" s="317" t="e">
        <f>+#REF!</f>
        <v>#REF!</v>
      </c>
      <c r="L22" s="316" t="e">
        <f>+#REF!</f>
        <v>#REF!</v>
      </c>
      <c r="M22" s="316" t="e">
        <f>+#REF!</f>
        <v>#REF!</v>
      </c>
      <c r="N22" s="316" t="e">
        <f>+#REF!</f>
        <v>#REF!</v>
      </c>
      <c r="O22" s="317" t="e">
        <f>+#REF!</f>
        <v>#REF!</v>
      </c>
      <c r="P22" s="318" t="e">
        <f>+#REF!</f>
        <v>#REF!</v>
      </c>
      <c r="Q22" s="318" t="e">
        <f>+#REF!</f>
        <v>#REF!</v>
      </c>
      <c r="R22" s="318">
        <v>0</v>
      </c>
      <c r="S22" s="318" t="e">
        <f>+#REF!</f>
        <v>#REF!</v>
      </c>
      <c r="T22" s="318">
        <v>0</v>
      </c>
      <c r="U22" s="318">
        <v>0</v>
      </c>
    </row>
    <row r="23" spans="1:21" ht="68.25" customHeight="1" x14ac:dyDescent="0.2">
      <c r="A23" s="319" t="e">
        <f>+#REF!</f>
        <v>#REF!</v>
      </c>
      <c r="B23" s="316" t="e">
        <f>+#REF!</f>
        <v>#REF!</v>
      </c>
      <c r="C23" s="316" t="e">
        <f>+#REF!</f>
        <v>#REF!</v>
      </c>
      <c r="D23" s="316" t="e">
        <f>+#REF!</f>
        <v>#REF!</v>
      </c>
      <c r="E23" s="316" t="e">
        <f>+#REF!</f>
        <v>#REF!</v>
      </c>
      <c r="F23" s="317" t="e">
        <f>+#REF!</f>
        <v>#REF!</v>
      </c>
      <c r="G23" s="316" t="e">
        <f>+#REF!</f>
        <v>#REF!</v>
      </c>
      <c r="H23" s="316" t="e">
        <f>+#REF!</f>
        <v>#REF!</v>
      </c>
      <c r="I23" s="316" t="e">
        <f>+#REF!</f>
        <v>#REF!</v>
      </c>
      <c r="J23" s="316" t="e">
        <f>+#REF!</f>
        <v>#REF!</v>
      </c>
      <c r="K23" s="317" t="e">
        <f>+#REF!</f>
        <v>#REF!</v>
      </c>
      <c r="L23" s="316" t="e">
        <f>+#REF!</f>
        <v>#REF!</v>
      </c>
      <c r="M23" s="316" t="e">
        <f>+#REF!</f>
        <v>#REF!</v>
      </c>
      <c r="N23" s="316" t="e">
        <f>+#REF!</f>
        <v>#REF!</v>
      </c>
      <c r="O23" s="317" t="e">
        <f>+#REF!</f>
        <v>#REF!</v>
      </c>
      <c r="P23" s="318" t="e">
        <f>+#REF!</f>
        <v>#REF!</v>
      </c>
      <c r="Q23" s="318" t="e">
        <f>+#REF!</f>
        <v>#REF!</v>
      </c>
      <c r="R23" s="318">
        <v>0</v>
      </c>
      <c r="S23" s="318" t="e">
        <f>+#REF!</f>
        <v>#REF!</v>
      </c>
      <c r="T23" s="318">
        <v>0</v>
      </c>
      <c r="U23" s="318">
        <v>0</v>
      </c>
    </row>
    <row r="24" spans="1:21" ht="68.25" customHeight="1" x14ac:dyDescent="0.2">
      <c r="A24" s="319" t="e">
        <f>+#REF!</f>
        <v>#REF!</v>
      </c>
      <c r="B24" s="316" t="e">
        <f>+#REF!</f>
        <v>#REF!</v>
      </c>
      <c r="C24" s="316" t="e">
        <f>+#REF!</f>
        <v>#REF!</v>
      </c>
      <c r="D24" s="316" t="e">
        <f>+#REF!</f>
        <v>#REF!</v>
      </c>
      <c r="E24" s="316" t="e">
        <f>+#REF!</f>
        <v>#REF!</v>
      </c>
      <c r="F24" s="317" t="e">
        <f>+#REF!</f>
        <v>#REF!</v>
      </c>
      <c r="G24" s="316" t="e">
        <f>+#REF!</f>
        <v>#REF!</v>
      </c>
      <c r="H24" s="316" t="e">
        <f>+#REF!</f>
        <v>#REF!</v>
      </c>
      <c r="I24" s="316" t="e">
        <f>+#REF!</f>
        <v>#REF!</v>
      </c>
      <c r="J24" s="316" t="e">
        <f>+#REF!</f>
        <v>#REF!</v>
      </c>
      <c r="K24" s="317" t="e">
        <f>+#REF!</f>
        <v>#REF!</v>
      </c>
      <c r="L24" s="316" t="e">
        <f>+#REF!</f>
        <v>#REF!</v>
      </c>
      <c r="M24" s="316" t="e">
        <f>+#REF!</f>
        <v>#REF!</v>
      </c>
      <c r="N24" s="316" t="e">
        <f>+#REF!</f>
        <v>#REF!</v>
      </c>
      <c r="O24" s="317" t="e">
        <f>+#REF!</f>
        <v>#REF!</v>
      </c>
      <c r="P24" s="318" t="e">
        <f>+#REF!</f>
        <v>#REF!</v>
      </c>
      <c r="Q24" s="318" t="e">
        <f>+#REF!</f>
        <v>#REF!</v>
      </c>
      <c r="R24" s="318">
        <v>0</v>
      </c>
      <c r="S24" s="318" t="e">
        <f>+#REF!</f>
        <v>#REF!</v>
      </c>
      <c r="T24" s="318">
        <v>0</v>
      </c>
      <c r="U24" s="318">
        <v>0</v>
      </c>
    </row>
    <row r="25" spans="1:21" ht="68.25" customHeight="1" x14ac:dyDescent="0.2">
      <c r="A25" s="319" t="e">
        <f>+#REF!</f>
        <v>#REF!</v>
      </c>
      <c r="B25" s="316" t="e">
        <f>+#REF!</f>
        <v>#REF!</v>
      </c>
      <c r="C25" s="316" t="e">
        <f>+#REF!</f>
        <v>#REF!</v>
      </c>
      <c r="D25" s="316" t="e">
        <f>+#REF!</f>
        <v>#REF!</v>
      </c>
      <c r="E25" s="316" t="e">
        <f>+#REF!</f>
        <v>#REF!</v>
      </c>
      <c r="F25" s="317" t="e">
        <f>+#REF!</f>
        <v>#REF!</v>
      </c>
      <c r="G25" s="316" t="e">
        <f>+#REF!</f>
        <v>#REF!</v>
      </c>
      <c r="H25" s="316" t="e">
        <f>+#REF!</f>
        <v>#REF!</v>
      </c>
      <c r="I25" s="316" t="e">
        <f>+#REF!</f>
        <v>#REF!</v>
      </c>
      <c r="J25" s="316" t="e">
        <f>+#REF!</f>
        <v>#REF!</v>
      </c>
      <c r="K25" s="317" t="e">
        <f>+#REF!</f>
        <v>#REF!</v>
      </c>
      <c r="L25" s="316" t="e">
        <f>+#REF!</f>
        <v>#REF!</v>
      </c>
      <c r="M25" s="316" t="e">
        <f>+#REF!</f>
        <v>#REF!</v>
      </c>
      <c r="N25" s="316" t="e">
        <f>+#REF!</f>
        <v>#REF!</v>
      </c>
      <c r="O25" s="317" t="e">
        <f>+#REF!</f>
        <v>#REF!</v>
      </c>
      <c r="P25" s="318" t="e">
        <f>+#REF!</f>
        <v>#REF!</v>
      </c>
      <c r="Q25" s="318" t="e">
        <f>+#REF!</f>
        <v>#REF!</v>
      </c>
      <c r="R25" s="318">
        <v>0</v>
      </c>
      <c r="S25" s="318" t="e">
        <f>+#REF!</f>
        <v>#REF!</v>
      </c>
      <c r="T25" s="318">
        <v>0</v>
      </c>
      <c r="U25" s="318">
        <v>0</v>
      </c>
    </row>
    <row r="26" spans="1:21" ht="68.25" customHeight="1" x14ac:dyDescent="0.2">
      <c r="A26" s="319" t="e">
        <f>+#REF!</f>
        <v>#REF!</v>
      </c>
      <c r="B26" s="316" t="e">
        <f>+#REF!</f>
        <v>#REF!</v>
      </c>
      <c r="C26" s="316" t="e">
        <f>+#REF!</f>
        <v>#REF!</v>
      </c>
      <c r="D26" s="316" t="e">
        <f>+#REF!</f>
        <v>#REF!</v>
      </c>
      <c r="E26" s="316" t="e">
        <f>+#REF!</f>
        <v>#REF!</v>
      </c>
      <c r="F26" s="317" t="e">
        <f>+#REF!</f>
        <v>#REF!</v>
      </c>
      <c r="G26" s="316" t="e">
        <f>+#REF!</f>
        <v>#REF!</v>
      </c>
      <c r="H26" s="316" t="e">
        <f>+#REF!</f>
        <v>#REF!</v>
      </c>
      <c r="I26" s="316" t="e">
        <f>+#REF!</f>
        <v>#REF!</v>
      </c>
      <c r="J26" s="316" t="e">
        <f>+#REF!</f>
        <v>#REF!</v>
      </c>
      <c r="K26" s="317" t="e">
        <f>+#REF!</f>
        <v>#REF!</v>
      </c>
      <c r="L26" s="316" t="e">
        <f>+#REF!</f>
        <v>#REF!</v>
      </c>
      <c r="M26" s="316" t="e">
        <f>+#REF!</f>
        <v>#REF!</v>
      </c>
      <c r="N26" s="316" t="e">
        <f>+#REF!</f>
        <v>#REF!</v>
      </c>
      <c r="O26" s="317" t="e">
        <f>+#REF!</f>
        <v>#REF!</v>
      </c>
      <c r="P26" s="318" t="e">
        <f>+#REF!</f>
        <v>#REF!</v>
      </c>
      <c r="Q26" s="318" t="e">
        <f>+#REF!</f>
        <v>#REF!</v>
      </c>
      <c r="R26" s="318">
        <v>0</v>
      </c>
      <c r="S26" s="318" t="e">
        <f>+#REF!</f>
        <v>#REF!</v>
      </c>
      <c r="T26" s="318">
        <v>0</v>
      </c>
      <c r="U26" s="318">
        <v>0</v>
      </c>
    </row>
    <row r="27" spans="1:21" ht="68.25" customHeight="1" x14ac:dyDescent="0.2">
      <c r="A27" s="319" t="e">
        <f>+#REF!</f>
        <v>#REF!</v>
      </c>
      <c r="B27" s="316" t="e">
        <f>+#REF!</f>
        <v>#REF!</v>
      </c>
      <c r="C27" s="316" t="e">
        <f>+#REF!</f>
        <v>#REF!</v>
      </c>
      <c r="D27" s="316" t="e">
        <f>+#REF!</f>
        <v>#REF!</v>
      </c>
      <c r="E27" s="316" t="e">
        <f>+#REF!</f>
        <v>#REF!</v>
      </c>
      <c r="F27" s="317" t="e">
        <f>+#REF!</f>
        <v>#REF!</v>
      </c>
      <c r="G27" s="316" t="e">
        <f>+#REF!</f>
        <v>#REF!</v>
      </c>
      <c r="H27" s="316" t="e">
        <f>+#REF!</f>
        <v>#REF!</v>
      </c>
      <c r="I27" s="316" t="e">
        <f>+#REF!</f>
        <v>#REF!</v>
      </c>
      <c r="J27" s="316" t="e">
        <f>+#REF!</f>
        <v>#REF!</v>
      </c>
      <c r="K27" s="317" t="e">
        <f>+#REF!</f>
        <v>#REF!</v>
      </c>
      <c r="L27" s="316" t="e">
        <f>+#REF!</f>
        <v>#REF!</v>
      </c>
      <c r="M27" s="316" t="e">
        <f>+#REF!</f>
        <v>#REF!</v>
      </c>
      <c r="N27" s="316" t="e">
        <f>+#REF!</f>
        <v>#REF!</v>
      </c>
      <c r="O27" s="317" t="e">
        <f>+#REF!</f>
        <v>#REF!</v>
      </c>
      <c r="P27" s="318" t="e">
        <f>+#REF!</f>
        <v>#REF!</v>
      </c>
      <c r="Q27" s="318" t="e">
        <f>+#REF!</f>
        <v>#REF!</v>
      </c>
      <c r="R27" s="318">
        <v>0</v>
      </c>
      <c r="S27" s="318" t="e">
        <f>+#REF!</f>
        <v>#REF!</v>
      </c>
      <c r="T27" s="318">
        <v>0</v>
      </c>
      <c r="U27" s="318">
        <v>0</v>
      </c>
    </row>
    <row r="28" spans="1:21" ht="68.25" customHeight="1" x14ac:dyDescent="0.2">
      <c r="A28" s="319" t="e">
        <f>+#REF!</f>
        <v>#REF!</v>
      </c>
      <c r="B28" s="316" t="e">
        <f>+#REF!</f>
        <v>#REF!</v>
      </c>
      <c r="C28" s="316" t="e">
        <f>+#REF!</f>
        <v>#REF!</v>
      </c>
      <c r="D28" s="316" t="e">
        <f>+#REF!</f>
        <v>#REF!</v>
      </c>
      <c r="E28" s="316" t="e">
        <f>+#REF!</f>
        <v>#REF!</v>
      </c>
      <c r="F28" s="317" t="e">
        <f>+#REF!</f>
        <v>#REF!</v>
      </c>
      <c r="G28" s="316" t="e">
        <f>+#REF!</f>
        <v>#REF!</v>
      </c>
      <c r="H28" s="316" t="e">
        <f>+#REF!</f>
        <v>#REF!</v>
      </c>
      <c r="I28" s="316" t="e">
        <f>+#REF!</f>
        <v>#REF!</v>
      </c>
      <c r="J28" s="316" t="e">
        <f>+#REF!</f>
        <v>#REF!</v>
      </c>
      <c r="K28" s="317" t="e">
        <f>+#REF!</f>
        <v>#REF!</v>
      </c>
      <c r="L28" s="316" t="e">
        <f>+#REF!</f>
        <v>#REF!</v>
      </c>
      <c r="M28" s="316" t="e">
        <f>+#REF!</f>
        <v>#REF!</v>
      </c>
      <c r="N28" s="316" t="e">
        <f>+#REF!</f>
        <v>#REF!</v>
      </c>
      <c r="O28" s="317" t="e">
        <f>+#REF!</f>
        <v>#REF!</v>
      </c>
      <c r="P28" s="318" t="e">
        <f>+#REF!</f>
        <v>#REF!</v>
      </c>
      <c r="Q28" s="318" t="e">
        <f>+#REF!</f>
        <v>#REF!</v>
      </c>
      <c r="R28" s="318">
        <v>0</v>
      </c>
      <c r="S28" s="318" t="e">
        <f>+#REF!</f>
        <v>#REF!</v>
      </c>
      <c r="T28" s="318">
        <v>0</v>
      </c>
      <c r="U28" s="318">
        <v>0</v>
      </c>
    </row>
    <row r="29" spans="1:21" ht="68.25" customHeight="1" x14ac:dyDescent="0.2">
      <c r="A29" s="319" t="e">
        <f>+#REF!</f>
        <v>#REF!</v>
      </c>
      <c r="B29" s="316" t="e">
        <f>+#REF!</f>
        <v>#REF!</v>
      </c>
      <c r="C29" s="316" t="e">
        <f>+#REF!</f>
        <v>#REF!</v>
      </c>
      <c r="D29" s="316" t="e">
        <f>+#REF!</f>
        <v>#REF!</v>
      </c>
      <c r="E29" s="316" t="e">
        <f>+#REF!</f>
        <v>#REF!</v>
      </c>
      <c r="F29" s="317" t="e">
        <f>+#REF!</f>
        <v>#REF!</v>
      </c>
      <c r="G29" s="316" t="e">
        <f>+#REF!</f>
        <v>#REF!</v>
      </c>
      <c r="H29" s="316" t="e">
        <f>+#REF!</f>
        <v>#REF!</v>
      </c>
      <c r="I29" s="316" t="e">
        <f>+#REF!</f>
        <v>#REF!</v>
      </c>
      <c r="J29" s="316" t="e">
        <f>+#REF!</f>
        <v>#REF!</v>
      </c>
      <c r="K29" s="317" t="e">
        <f>+#REF!</f>
        <v>#REF!</v>
      </c>
      <c r="L29" s="316" t="e">
        <f>+#REF!</f>
        <v>#REF!</v>
      </c>
      <c r="M29" s="316" t="e">
        <f>+#REF!</f>
        <v>#REF!</v>
      </c>
      <c r="N29" s="316" t="e">
        <f>+#REF!</f>
        <v>#REF!</v>
      </c>
      <c r="O29" s="317" t="e">
        <f>+#REF!</f>
        <v>#REF!</v>
      </c>
      <c r="P29" s="318" t="e">
        <f>+#REF!</f>
        <v>#REF!</v>
      </c>
      <c r="Q29" s="318" t="e">
        <f>+#REF!</f>
        <v>#REF!</v>
      </c>
      <c r="R29" s="318">
        <v>0</v>
      </c>
      <c r="S29" s="318" t="e">
        <f>+#REF!</f>
        <v>#REF!</v>
      </c>
      <c r="T29" s="318">
        <v>0</v>
      </c>
      <c r="U29" s="318">
        <v>0</v>
      </c>
    </row>
    <row r="30" spans="1:21" ht="68.25" customHeight="1" x14ac:dyDescent="0.2">
      <c r="A30" s="319" t="e">
        <f>+#REF!</f>
        <v>#REF!</v>
      </c>
      <c r="B30" s="316" t="e">
        <f>+#REF!</f>
        <v>#REF!</v>
      </c>
      <c r="C30" s="316" t="e">
        <f>+#REF!</f>
        <v>#REF!</v>
      </c>
      <c r="D30" s="316" t="e">
        <f>+#REF!</f>
        <v>#REF!</v>
      </c>
      <c r="E30" s="316" t="e">
        <f>+#REF!</f>
        <v>#REF!</v>
      </c>
      <c r="F30" s="317" t="e">
        <f>+#REF!</f>
        <v>#REF!</v>
      </c>
      <c r="G30" s="316" t="e">
        <f>+#REF!</f>
        <v>#REF!</v>
      </c>
      <c r="H30" s="316" t="e">
        <f>+#REF!</f>
        <v>#REF!</v>
      </c>
      <c r="I30" s="316" t="e">
        <f>+#REF!</f>
        <v>#REF!</v>
      </c>
      <c r="J30" s="316" t="e">
        <f>+#REF!</f>
        <v>#REF!</v>
      </c>
      <c r="K30" s="317" t="e">
        <f>+#REF!</f>
        <v>#REF!</v>
      </c>
      <c r="L30" s="316" t="e">
        <f>+#REF!</f>
        <v>#REF!</v>
      </c>
      <c r="M30" s="316" t="e">
        <f>+#REF!</f>
        <v>#REF!</v>
      </c>
      <c r="N30" s="316" t="e">
        <f>+#REF!</f>
        <v>#REF!</v>
      </c>
      <c r="O30" s="317" t="e">
        <f>+#REF!</f>
        <v>#REF!</v>
      </c>
      <c r="P30" s="318" t="e">
        <f>+#REF!</f>
        <v>#REF!</v>
      </c>
      <c r="Q30" s="318" t="e">
        <f>+#REF!</f>
        <v>#REF!</v>
      </c>
      <c r="R30" s="318">
        <v>0</v>
      </c>
      <c r="S30" s="318" t="e">
        <f>+#REF!</f>
        <v>#REF!</v>
      </c>
      <c r="T30" s="318">
        <v>0</v>
      </c>
      <c r="U30" s="318">
        <v>0</v>
      </c>
    </row>
    <row r="31" spans="1:21" ht="68.25" customHeight="1" x14ac:dyDescent="0.2">
      <c r="A31" s="319" t="e">
        <f>+#REF!</f>
        <v>#REF!</v>
      </c>
      <c r="B31" s="316" t="e">
        <f>+#REF!</f>
        <v>#REF!</v>
      </c>
      <c r="C31" s="316" t="e">
        <f>+#REF!</f>
        <v>#REF!</v>
      </c>
      <c r="D31" s="316" t="e">
        <f>+#REF!</f>
        <v>#REF!</v>
      </c>
      <c r="E31" s="316" t="e">
        <f>+#REF!</f>
        <v>#REF!</v>
      </c>
      <c r="F31" s="317" t="e">
        <f>+#REF!</f>
        <v>#REF!</v>
      </c>
      <c r="G31" s="316" t="e">
        <f>+#REF!</f>
        <v>#REF!</v>
      </c>
      <c r="H31" s="316" t="e">
        <f>+#REF!</f>
        <v>#REF!</v>
      </c>
      <c r="I31" s="316" t="e">
        <f>+#REF!</f>
        <v>#REF!</v>
      </c>
      <c r="J31" s="316" t="e">
        <f>+#REF!</f>
        <v>#REF!</v>
      </c>
      <c r="K31" s="317" t="e">
        <f>+#REF!</f>
        <v>#REF!</v>
      </c>
      <c r="L31" s="316" t="e">
        <f>+#REF!</f>
        <v>#REF!</v>
      </c>
      <c r="M31" s="316" t="e">
        <f>+#REF!</f>
        <v>#REF!</v>
      </c>
      <c r="N31" s="316" t="e">
        <f>+#REF!</f>
        <v>#REF!</v>
      </c>
      <c r="O31" s="317" t="e">
        <f>+#REF!</f>
        <v>#REF!</v>
      </c>
      <c r="P31" s="318" t="e">
        <f>+#REF!</f>
        <v>#REF!</v>
      </c>
      <c r="Q31" s="318" t="e">
        <f>+#REF!</f>
        <v>#REF!</v>
      </c>
      <c r="R31" s="318">
        <v>0</v>
      </c>
      <c r="S31" s="318" t="e">
        <f>+#REF!</f>
        <v>#REF!</v>
      </c>
      <c r="T31" s="318">
        <v>0</v>
      </c>
      <c r="U31" s="318">
        <v>0</v>
      </c>
    </row>
    <row r="32" spans="1:21" ht="68.25" customHeight="1" x14ac:dyDescent="0.2">
      <c r="A32" s="319" t="e">
        <f>+#REF!</f>
        <v>#REF!</v>
      </c>
      <c r="B32" s="316" t="e">
        <f>+#REF!</f>
        <v>#REF!</v>
      </c>
      <c r="C32" s="316" t="e">
        <f>+#REF!</f>
        <v>#REF!</v>
      </c>
      <c r="D32" s="316" t="e">
        <f>+#REF!</f>
        <v>#REF!</v>
      </c>
      <c r="E32" s="316" t="e">
        <f>+#REF!</f>
        <v>#REF!</v>
      </c>
      <c r="F32" s="317" t="e">
        <f>+#REF!</f>
        <v>#REF!</v>
      </c>
      <c r="G32" s="316" t="e">
        <f>+#REF!</f>
        <v>#REF!</v>
      </c>
      <c r="H32" s="316" t="e">
        <f>+#REF!</f>
        <v>#REF!</v>
      </c>
      <c r="I32" s="316" t="e">
        <f>+#REF!</f>
        <v>#REF!</v>
      </c>
      <c r="J32" s="316" t="e">
        <f>+#REF!</f>
        <v>#REF!</v>
      </c>
      <c r="K32" s="317" t="e">
        <f>+#REF!</f>
        <v>#REF!</v>
      </c>
      <c r="L32" s="316" t="e">
        <f>+#REF!</f>
        <v>#REF!</v>
      </c>
      <c r="M32" s="316" t="e">
        <f>+#REF!</f>
        <v>#REF!</v>
      </c>
      <c r="N32" s="316" t="e">
        <f>+#REF!</f>
        <v>#REF!</v>
      </c>
      <c r="O32" s="317" t="e">
        <f>+#REF!</f>
        <v>#REF!</v>
      </c>
      <c r="P32" s="318" t="e">
        <f>+#REF!</f>
        <v>#REF!</v>
      </c>
      <c r="Q32" s="318" t="e">
        <f>+#REF!</f>
        <v>#REF!</v>
      </c>
      <c r="R32" s="318">
        <v>0</v>
      </c>
      <c r="S32" s="318" t="e">
        <f>+#REF!</f>
        <v>#REF!</v>
      </c>
      <c r="T32" s="318">
        <v>0</v>
      </c>
      <c r="U32" s="318">
        <v>0</v>
      </c>
    </row>
    <row r="33" spans="1:21" ht="68.25" customHeight="1" x14ac:dyDescent="0.2">
      <c r="A33" s="319" t="e">
        <f>+#REF!</f>
        <v>#REF!</v>
      </c>
      <c r="B33" s="316" t="e">
        <f>+#REF!</f>
        <v>#REF!</v>
      </c>
      <c r="C33" s="316" t="e">
        <f>+#REF!</f>
        <v>#REF!</v>
      </c>
      <c r="D33" s="316" t="e">
        <f>+#REF!</f>
        <v>#REF!</v>
      </c>
      <c r="E33" s="316" t="e">
        <f>+#REF!</f>
        <v>#REF!</v>
      </c>
      <c r="F33" s="317" t="e">
        <f>+#REF!</f>
        <v>#REF!</v>
      </c>
      <c r="G33" s="316" t="e">
        <f>+#REF!</f>
        <v>#REF!</v>
      </c>
      <c r="H33" s="316" t="e">
        <f>+#REF!</f>
        <v>#REF!</v>
      </c>
      <c r="I33" s="316" t="e">
        <f>+#REF!</f>
        <v>#REF!</v>
      </c>
      <c r="J33" s="316" t="e">
        <f>+#REF!</f>
        <v>#REF!</v>
      </c>
      <c r="K33" s="317" t="e">
        <f>+#REF!</f>
        <v>#REF!</v>
      </c>
      <c r="L33" s="316" t="e">
        <f>+#REF!</f>
        <v>#REF!</v>
      </c>
      <c r="M33" s="316" t="e">
        <f>+#REF!</f>
        <v>#REF!</v>
      </c>
      <c r="N33" s="316" t="e">
        <f>+#REF!</f>
        <v>#REF!</v>
      </c>
      <c r="O33" s="317" t="e">
        <f>+#REF!</f>
        <v>#REF!</v>
      </c>
      <c r="P33" s="318" t="e">
        <f>+#REF!</f>
        <v>#REF!</v>
      </c>
      <c r="Q33" s="318" t="e">
        <f>+#REF!</f>
        <v>#REF!</v>
      </c>
      <c r="R33" s="318">
        <v>0</v>
      </c>
      <c r="S33" s="318" t="e">
        <f>+#REF!</f>
        <v>#REF!</v>
      </c>
      <c r="T33" s="318">
        <v>0</v>
      </c>
      <c r="U33" s="318">
        <v>0</v>
      </c>
    </row>
    <row r="34" spans="1:21" ht="68.25" customHeight="1" x14ac:dyDescent="0.2">
      <c r="A34" s="319" t="e">
        <f>+#REF!</f>
        <v>#REF!</v>
      </c>
      <c r="B34" s="316" t="e">
        <f>+#REF!</f>
        <v>#REF!</v>
      </c>
      <c r="C34" s="316" t="e">
        <f>+#REF!</f>
        <v>#REF!</v>
      </c>
      <c r="D34" s="316" t="e">
        <f>+#REF!</f>
        <v>#REF!</v>
      </c>
      <c r="E34" s="316" t="e">
        <f>+#REF!</f>
        <v>#REF!</v>
      </c>
      <c r="F34" s="317" t="e">
        <f>+#REF!</f>
        <v>#REF!</v>
      </c>
      <c r="G34" s="316" t="e">
        <f>+#REF!</f>
        <v>#REF!</v>
      </c>
      <c r="H34" s="316" t="e">
        <f>+#REF!</f>
        <v>#REF!</v>
      </c>
      <c r="I34" s="316" t="e">
        <f>+#REF!</f>
        <v>#REF!</v>
      </c>
      <c r="J34" s="316" t="e">
        <f>+#REF!</f>
        <v>#REF!</v>
      </c>
      <c r="K34" s="317" t="e">
        <f>+#REF!</f>
        <v>#REF!</v>
      </c>
      <c r="L34" s="316" t="e">
        <f>+#REF!</f>
        <v>#REF!</v>
      </c>
      <c r="M34" s="316" t="e">
        <f>+#REF!</f>
        <v>#REF!</v>
      </c>
      <c r="N34" s="316" t="e">
        <f>+#REF!</f>
        <v>#REF!</v>
      </c>
      <c r="O34" s="317" t="e">
        <f>+#REF!</f>
        <v>#REF!</v>
      </c>
      <c r="P34" s="318" t="e">
        <f>+#REF!</f>
        <v>#REF!</v>
      </c>
      <c r="Q34" s="318" t="e">
        <f>+#REF!</f>
        <v>#REF!</v>
      </c>
      <c r="R34" s="318">
        <v>0</v>
      </c>
      <c r="S34" s="318" t="e">
        <f>+#REF!</f>
        <v>#REF!</v>
      </c>
      <c r="T34" s="318">
        <v>0</v>
      </c>
      <c r="U34" s="318">
        <v>0</v>
      </c>
    </row>
    <row r="35" spans="1:21" ht="68.25" customHeight="1" x14ac:dyDescent="0.2">
      <c r="A35" s="319" t="e">
        <f>+#REF!</f>
        <v>#REF!</v>
      </c>
      <c r="B35" s="316" t="e">
        <f>+#REF!</f>
        <v>#REF!</v>
      </c>
      <c r="C35" s="316" t="e">
        <f>+#REF!</f>
        <v>#REF!</v>
      </c>
      <c r="D35" s="316" t="e">
        <f>+#REF!</f>
        <v>#REF!</v>
      </c>
      <c r="E35" s="316" t="e">
        <f>+#REF!</f>
        <v>#REF!</v>
      </c>
      <c r="F35" s="317" t="e">
        <f>+#REF!</f>
        <v>#REF!</v>
      </c>
      <c r="G35" s="316" t="e">
        <f>+#REF!</f>
        <v>#REF!</v>
      </c>
      <c r="H35" s="316" t="e">
        <f>+#REF!</f>
        <v>#REF!</v>
      </c>
      <c r="I35" s="316" t="e">
        <f>+#REF!</f>
        <v>#REF!</v>
      </c>
      <c r="J35" s="316" t="e">
        <f>+#REF!</f>
        <v>#REF!</v>
      </c>
      <c r="K35" s="317" t="e">
        <f>+#REF!</f>
        <v>#REF!</v>
      </c>
      <c r="L35" s="316" t="e">
        <f>+#REF!</f>
        <v>#REF!</v>
      </c>
      <c r="M35" s="316" t="e">
        <f>+#REF!</f>
        <v>#REF!</v>
      </c>
      <c r="N35" s="316" t="e">
        <f>+#REF!</f>
        <v>#REF!</v>
      </c>
      <c r="O35" s="317" t="e">
        <f>+#REF!</f>
        <v>#REF!</v>
      </c>
      <c r="P35" s="318" t="e">
        <f>+#REF!</f>
        <v>#REF!</v>
      </c>
      <c r="Q35" s="318" t="e">
        <f>+#REF!</f>
        <v>#REF!</v>
      </c>
      <c r="R35" s="318">
        <v>0</v>
      </c>
      <c r="S35" s="318" t="e">
        <f>+#REF!</f>
        <v>#REF!</v>
      </c>
      <c r="T35" s="318">
        <v>0</v>
      </c>
      <c r="U35" s="318">
        <v>0</v>
      </c>
    </row>
    <row r="36" spans="1:21" ht="68.25" customHeight="1" x14ac:dyDescent="0.2">
      <c r="A36" s="319" t="e">
        <f>+#REF!</f>
        <v>#REF!</v>
      </c>
      <c r="B36" s="316" t="e">
        <f>+#REF!</f>
        <v>#REF!</v>
      </c>
      <c r="C36" s="316" t="e">
        <f>+#REF!</f>
        <v>#REF!</v>
      </c>
      <c r="D36" s="316" t="e">
        <f>+#REF!</f>
        <v>#REF!</v>
      </c>
      <c r="E36" s="316" t="e">
        <f>+#REF!</f>
        <v>#REF!</v>
      </c>
      <c r="F36" s="317" t="e">
        <f>+#REF!</f>
        <v>#REF!</v>
      </c>
      <c r="G36" s="316" t="e">
        <f>+#REF!</f>
        <v>#REF!</v>
      </c>
      <c r="H36" s="316" t="e">
        <f>+#REF!</f>
        <v>#REF!</v>
      </c>
      <c r="I36" s="316" t="e">
        <f>+#REF!</f>
        <v>#REF!</v>
      </c>
      <c r="J36" s="316" t="e">
        <f>+#REF!</f>
        <v>#REF!</v>
      </c>
      <c r="K36" s="317" t="e">
        <f>+#REF!</f>
        <v>#REF!</v>
      </c>
      <c r="L36" s="316" t="e">
        <f>+#REF!</f>
        <v>#REF!</v>
      </c>
      <c r="M36" s="316" t="e">
        <f>+#REF!</f>
        <v>#REF!</v>
      </c>
      <c r="N36" s="316" t="e">
        <f>+#REF!</f>
        <v>#REF!</v>
      </c>
      <c r="O36" s="317" t="e">
        <f>+#REF!</f>
        <v>#REF!</v>
      </c>
      <c r="P36" s="318" t="e">
        <f>+#REF!</f>
        <v>#REF!</v>
      </c>
      <c r="Q36" s="318" t="e">
        <f>+#REF!</f>
        <v>#REF!</v>
      </c>
      <c r="R36" s="318">
        <v>0</v>
      </c>
      <c r="S36" s="318" t="e">
        <f>+#REF!</f>
        <v>#REF!</v>
      </c>
      <c r="T36" s="318">
        <v>0</v>
      </c>
      <c r="U36" s="318">
        <v>0</v>
      </c>
    </row>
    <row r="37" spans="1:21" ht="68.25" customHeight="1" x14ac:dyDescent="0.2">
      <c r="A37" s="319" t="e">
        <f>+#REF!</f>
        <v>#REF!</v>
      </c>
      <c r="B37" s="316" t="e">
        <f>+#REF!</f>
        <v>#REF!</v>
      </c>
      <c r="C37" s="316" t="e">
        <f>+#REF!</f>
        <v>#REF!</v>
      </c>
      <c r="D37" s="316" t="e">
        <f>+#REF!</f>
        <v>#REF!</v>
      </c>
      <c r="E37" s="316" t="e">
        <f>+#REF!</f>
        <v>#REF!</v>
      </c>
      <c r="F37" s="317" t="e">
        <f>+#REF!</f>
        <v>#REF!</v>
      </c>
      <c r="G37" s="316" t="e">
        <f>+#REF!</f>
        <v>#REF!</v>
      </c>
      <c r="H37" s="316" t="e">
        <f>+#REF!</f>
        <v>#REF!</v>
      </c>
      <c r="I37" s="316" t="e">
        <f>+#REF!</f>
        <v>#REF!</v>
      </c>
      <c r="J37" s="316" t="e">
        <f>+#REF!</f>
        <v>#REF!</v>
      </c>
      <c r="K37" s="317" t="e">
        <f>+#REF!</f>
        <v>#REF!</v>
      </c>
      <c r="L37" s="316" t="e">
        <f>+#REF!</f>
        <v>#REF!</v>
      </c>
      <c r="M37" s="316" t="e">
        <f>+#REF!</f>
        <v>#REF!</v>
      </c>
      <c r="N37" s="316" t="e">
        <f>+#REF!</f>
        <v>#REF!</v>
      </c>
      <c r="O37" s="317" t="e">
        <f>+#REF!</f>
        <v>#REF!</v>
      </c>
      <c r="P37" s="318" t="e">
        <f>+#REF!</f>
        <v>#REF!</v>
      </c>
      <c r="Q37" s="318" t="e">
        <f>+#REF!</f>
        <v>#REF!</v>
      </c>
      <c r="R37" s="318">
        <v>0</v>
      </c>
      <c r="S37" s="318" t="e">
        <f>+#REF!</f>
        <v>#REF!</v>
      </c>
      <c r="T37" s="318">
        <v>0</v>
      </c>
      <c r="U37" s="318">
        <v>0</v>
      </c>
    </row>
    <row r="38" spans="1:21" ht="68.25" customHeight="1" x14ac:dyDescent="0.2">
      <c r="A38" s="319" t="e">
        <f>+#REF!</f>
        <v>#REF!</v>
      </c>
      <c r="B38" s="316" t="e">
        <f>+#REF!</f>
        <v>#REF!</v>
      </c>
      <c r="C38" s="316" t="e">
        <f>+#REF!</f>
        <v>#REF!</v>
      </c>
      <c r="D38" s="316" t="e">
        <f>+#REF!</f>
        <v>#REF!</v>
      </c>
      <c r="E38" s="316" t="e">
        <f>+#REF!</f>
        <v>#REF!</v>
      </c>
      <c r="F38" s="317" t="e">
        <f>+#REF!</f>
        <v>#REF!</v>
      </c>
      <c r="G38" s="316" t="e">
        <f>+#REF!</f>
        <v>#REF!</v>
      </c>
      <c r="H38" s="316" t="e">
        <f>+#REF!</f>
        <v>#REF!</v>
      </c>
      <c r="I38" s="316" t="e">
        <f>+#REF!</f>
        <v>#REF!</v>
      </c>
      <c r="J38" s="316" t="e">
        <f>+#REF!</f>
        <v>#REF!</v>
      </c>
      <c r="K38" s="317" t="e">
        <f>+#REF!</f>
        <v>#REF!</v>
      </c>
      <c r="L38" s="316" t="e">
        <f>+#REF!</f>
        <v>#REF!</v>
      </c>
      <c r="M38" s="316" t="e">
        <f>+#REF!</f>
        <v>#REF!</v>
      </c>
      <c r="N38" s="316" t="e">
        <f>+#REF!</f>
        <v>#REF!</v>
      </c>
      <c r="O38" s="317" t="e">
        <f>+#REF!</f>
        <v>#REF!</v>
      </c>
      <c r="P38" s="318" t="e">
        <f>+#REF!</f>
        <v>#REF!</v>
      </c>
      <c r="Q38" s="318" t="e">
        <f>+#REF!</f>
        <v>#REF!</v>
      </c>
      <c r="R38" s="318">
        <v>0</v>
      </c>
      <c r="S38" s="318" t="e">
        <f>+#REF!</f>
        <v>#REF!</v>
      </c>
      <c r="T38" s="318">
        <v>0</v>
      </c>
      <c r="U38" s="318">
        <v>0</v>
      </c>
    </row>
    <row r="39" spans="1:21" ht="68.25" customHeight="1" x14ac:dyDescent="0.2">
      <c r="A39" s="319" t="e">
        <f>+#REF!</f>
        <v>#REF!</v>
      </c>
      <c r="B39" s="316" t="e">
        <f>+#REF!</f>
        <v>#REF!</v>
      </c>
      <c r="C39" s="316" t="e">
        <f>+#REF!</f>
        <v>#REF!</v>
      </c>
      <c r="D39" s="316" t="e">
        <f>+#REF!</f>
        <v>#REF!</v>
      </c>
      <c r="E39" s="316" t="e">
        <f>+#REF!</f>
        <v>#REF!</v>
      </c>
      <c r="F39" s="317" t="e">
        <f>+#REF!</f>
        <v>#REF!</v>
      </c>
      <c r="G39" s="316" t="e">
        <f>+#REF!</f>
        <v>#REF!</v>
      </c>
      <c r="H39" s="316" t="e">
        <f>+#REF!</f>
        <v>#REF!</v>
      </c>
      <c r="I39" s="316" t="e">
        <f>+#REF!</f>
        <v>#REF!</v>
      </c>
      <c r="J39" s="316" t="e">
        <f>+#REF!</f>
        <v>#REF!</v>
      </c>
      <c r="K39" s="317" t="e">
        <f>+#REF!</f>
        <v>#REF!</v>
      </c>
      <c r="L39" s="316" t="e">
        <f>+#REF!</f>
        <v>#REF!</v>
      </c>
      <c r="M39" s="316" t="e">
        <f>+#REF!</f>
        <v>#REF!</v>
      </c>
      <c r="N39" s="316" t="e">
        <f>+#REF!</f>
        <v>#REF!</v>
      </c>
      <c r="O39" s="317" t="e">
        <f>+#REF!</f>
        <v>#REF!</v>
      </c>
      <c r="P39" s="318" t="e">
        <f>+#REF!</f>
        <v>#REF!</v>
      </c>
      <c r="Q39" s="318" t="e">
        <f>+#REF!</f>
        <v>#REF!</v>
      </c>
      <c r="R39" s="318">
        <v>0</v>
      </c>
      <c r="S39" s="318" t="e">
        <f>+#REF!</f>
        <v>#REF!</v>
      </c>
      <c r="T39" s="318">
        <v>0</v>
      </c>
      <c r="U39" s="318">
        <v>0</v>
      </c>
    </row>
    <row r="40" spans="1:21" ht="68.25" customHeight="1" x14ac:dyDescent="0.2">
      <c r="A40" s="319" t="e">
        <f>+#REF!</f>
        <v>#REF!</v>
      </c>
      <c r="B40" s="316" t="e">
        <f>+#REF!</f>
        <v>#REF!</v>
      </c>
      <c r="C40" s="316" t="e">
        <f>+#REF!</f>
        <v>#REF!</v>
      </c>
      <c r="D40" s="316" t="e">
        <f>+#REF!</f>
        <v>#REF!</v>
      </c>
      <c r="E40" s="316" t="e">
        <f>+#REF!</f>
        <v>#REF!</v>
      </c>
      <c r="F40" s="317" t="e">
        <f>+#REF!</f>
        <v>#REF!</v>
      </c>
      <c r="G40" s="316" t="e">
        <f>+#REF!</f>
        <v>#REF!</v>
      </c>
      <c r="H40" s="316" t="e">
        <f>+#REF!</f>
        <v>#REF!</v>
      </c>
      <c r="I40" s="316" t="e">
        <f>+#REF!</f>
        <v>#REF!</v>
      </c>
      <c r="J40" s="316" t="e">
        <f>+#REF!</f>
        <v>#REF!</v>
      </c>
      <c r="K40" s="317" t="e">
        <f>+#REF!</f>
        <v>#REF!</v>
      </c>
      <c r="L40" s="316" t="e">
        <f>+#REF!</f>
        <v>#REF!</v>
      </c>
      <c r="M40" s="316" t="e">
        <f>+#REF!</f>
        <v>#REF!</v>
      </c>
      <c r="N40" s="316" t="e">
        <f>+#REF!</f>
        <v>#REF!</v>
      </c>
      <c r="O40" s="317" t="e">
        <f>+#REF!</f>
        <v>#REF!</v>
      </c>
      <c r="P40" s="318" t="e">
        <f>+#REF!</f>
        <v>#REF!</v>
      </c>
      <c r="Q40" s="318" t="e">
        <f>+#REF!</f>
        <v>#REF!</v>
      </c>
      <c r="R40" s="318">
        <v>0</v>
      </c>
      <c r="S40" s="318" t="e">
        <f>+#REF!</f>
        <v>#REF!</v>
      </c>
      <c r="T40" s="318">
        <v>0</v>
      </c>
      <c r="U40" s="318">
        <v>0</v>
      </c>
    </row>
    <row r="41" spans="1:21" ht="68.25" customHeight="1" x14ac:dyDescent="0.2">
      <c r="A41" s="319" t="e">
        <f>+#REF!</f>
        <v>#REF!</v>
      </c>
      <c r="B41" s="316" t="e">
        <f>+#REF!</f>
        <v>#REF!</v>
      </c>
      <c r="C41" s="316" t="e">
        <f>+#REF!</f>
        <v>#REF!</v>
      </c>
      <c r="D41" s="316" t="e">
        <f>+#REF!</f>
        <v>#REF!</v>
      </c>
      <c r="E41" s="316" t="e">
        <f>+#REF!</f>
        <v>#REF!</v>
      </c>
      <c r="F41" s="317" t="e">
        <f>+#REF!</f>
        <v>#REF!</v>
      </c>
      <c r="G41" s="316" t="e">
        <f>+#REF!</f>
        <v>#REF!</v>
      </c>
      <c r="H41" s="316" t="e">
        <f>+#REF!</f>
        <v>#REF!</v>
      </c>
      <c r="I41" s="316" t="e">
        <f>+#REF!</f>
        <v>#REF!</v>
      </c>
      <c r="J41" s="316" t="e">
        <f>+#REF!</f>
        <v>#REF!</v>
      </c>
      <c r="K41" s="317" t="e">
        <f>+#REF!</f>
        <v>#REF!</v>
      </c>
      <c r="L41" s="316" t="e">
        <f>+#REF!</f>
        <v>#REF!</v>
      </c>
      <c r="M41" s="316" t="e">
        <f>+#REF!</f>
        <v>#REF!</v>
      </c>
      <c r="N41" s="316" t="e">
        <f>+#REF!</f>
        <v>#REF!</v>
      </c>
      <c r="O41" s="317" t="e">
        <f>+#REF!</f>
        <v>#REF!</v>
      </c>
      <c r="P41" s="318" t="e">
        <f>+#REF!</f>
        <v>#REF!</v>
      </c>
      <c r="Q41" s="318" t="e">
        <f>+#REF!</f>
        <v>#REF!</v>
      </c>
      <c r="R41" s="318">
        <v>0</v>
      </c>
      <c r="S41" s="318" t="e">
        <f>+#REF!</f>
        <v>#REF!</v>
      </c>
      <c r="T41" s="318">
        <v>0</v>
      </c>
      <c r="U41" s="318">
        <v>0</v>
      </c>
    </row>
    <row r="42" spans="1:21" ht="68.25" customHeight="1" x14ac:dyDescent="0.2">
      <c r="A42" s="319" t="e">
        <f>+#REF!</f>
        <v>#REF!</v>
      </c>
      <c r="B42" s="316" t="e">
        <f>+#REF!</f>
        <v>#REF!</v>
      </c>
      <c r="C42" s="316" t="e">
        <f>+#REF!</f>
        <v>#REF!</v>
      </c>
      <c r="D42" s="316" t="e">
        <f>+#REF!</f>
        <v>#REF!</v>
      </c>
      <c r="E42" s="316" t="e">
        <f>+#REF!</f>
        <v>#REF!</v>
      </c>
      <c r="F42" s="317" t="e">
        <f>+#REF!</f>
        <v>#REF!</v>
      </c>
      <c r="G42" s="316" t="e">
        <f>+#REF!</f>
        <v>#REF!</v>
      </c>
      <c r="H42" s="316" t="e">
        <f>+#REF!</f>
        <v>#REF!</v>
      </c>
      <c r="I42" s="316" t="e">
        <f>+#REF!</f>
        <v>#REF!</v>
      </c>
      <c r="J42" s="316" t="e">
        <f>+#REF!</f>
        <v>#REF!</v>
      </c>
      <c r="K42" s="317" t="e">
        <f>+#REF!</f>
        <v>#REF!</v>
      </c>
      <c r="L42" s="316" t="e">
        <f>+#REF!</f>
        <v>#REF!</v>
      </c>
      <c r="M42" s="316" t="e">
        <f>+#REF!</f>
        <v>#REF!</v>
      </c>
      <c r="N42" s="316" t="e">
        <f>+#REF!</f>
        <v>#REF!</v>
      </c>
      <c r="O42" s="317" t="e">
        <f>+#REF!</f>
        <v>#REF!</v>
      </c>
      <c r="P42" s="318" t="e">
        <f>+#REF!</f>
        <v>#REF!</v>
      </c>
      <c r="Q42" s="318" t="e">
        <f>+#REF!</f>
        <v>#REF!</v>
      </c>
      <c r="R42" s="318">
        <v>0</v>
      </c>
      <c r="S42" s="318" t="e">
        <f>+#REF!</f>
        <v>#REF!</v>
      </c>
      <c r="T42" s="318">
        <v>0</v>
      </c>
      <c r="U42" s="318">
        <v>0</v>
      </c>
    </row>
    <row r="43" spans="1:21" ht="68.25" customHeight="1" x14ac:dyDescent="0.2">
      <c r="A43" s="319" t="e">
        <f>+#REF!</f>
        <v>#REF!</v>
      </c>
      <c r="B43" s="316" t="e">
        <f>+#REF!</f>
        <v>#REF!</v>
      </c>
      <c r="C43" s="316" t="e">
        <f>+#REF!</f>
        <v>#REF!</v>
      </c>
      <c r="D43" s="316" t="e">
        <f>+#REF!</f>
        <v>#REF!</v>
      </c>
      <c r="E43" s="316" t="e">
        <f>+#REF!</f>
        <v>#REF!</v>
      </c>
      <c r="F43" s="317" t="e">
        <f>+#REF!</f>
        <v>#REF!</v>
      </c>
      <c r="G43" s="316" t="e">
        <f>+#REF!</f>
        <v>#REF!</v>
      </c>
      <c r="H43" s="316" t="e">
        <f>+#REF!</f>
        <v>#REF!</v>
      </c>
      <c r="I43" s="316" t="e">
        <f>+#REF!</f>
        <v>#REF!</v>
      </c>
      <c r="J43" s="316" t="e">
        <f>+#REF!</f>
        <v>#REF!</v>
      </c>
      <c r="K43" s="317" t="e">
        <f>+#REF!</f>
        <v>#REF!</v>
      </c>
      <c r="L43" s="316" t="e">
        <f>+#REF!</f>
        <v>#REF!</v>
      </c>
      <c r="M43" s="316" t="e">
        <f>+#REF!</f>
        <v>#REF!</v>
      </c>
      <c r="N43" s="316" t="e">
        <f>+#REF!</f>
        <v>#REF!</v>
      </c>
      <c r="O43" s="317" t="e">
        <f>+#REF!</f>
        <v>#REF!</v>
      </c>
      <c r="P43" s="318" t="e">
        <f>+#REF!</f>
        <v>#REF!</v>
      </c>
      <c r="Q43" s="318" t="e">
        <f>+#REF!</f>
        <v>#REF!</v>
      </c>
      <c r="R43" s="318">
        <v>0</v>
      </c>
      <c r="S43" s="318" t="e">
        <f>+#REF!</f>
        <v>#REF!</v>
      </c>
      <c r="T43" s="318">
        <v>0</v>
      </c>
      <c r="U43" s="318">
        <v>0</v>
      </c>
    </row>
    <row r="44" spans="1:21" ht="68.25" customHeight="1" x14ac:dyDescent="0.2">
      <c r="A44" s="319" t="e">
        <f>+#REF!</f>
        <v>#REF!</v>
      </c>
      <c r="B44" s="316" t="e">
        <f>+#REF!</f>
        <v>#REF!</v>
      </c>
      <c r="C44" s="316" t="e">
        <f>+#REF!</f>
        <v>#REF!</v>
      </c>
      <c r="D44" s="316" t="e">
        <f>+#REF!</f>
        <v>#REF!</v>
      </c>
      <c r="E44" s="316" t="e">
        <f>+#REF!</f>
        <v>#REF!</v>
      </c>
      <c r="F44" s="317" t="e">
        <f>+#REF!</f>
        <v>#REF!</v>
      </c>
      <c r="G44" s="316" t="e">
        <f>+#REF!</f>
        <v>#REF!</v>
      </c>
      <c r="H44" s="316" t="e">
        <f>+#REF!</f>
        <v>#REF!</v>
      </c>
      <c r="I44" s="316" t="e">
        <f>+#REF!</f>
        <v>#REF!</v>
      </c>
      <c r="J44" s="316" t="e">
        <f>+#REF!</f>
        <v>#REF!</v>
      </c>
      <c r="K44" s="317" t="e">
        <f>+#REF!</f>
        <v>#REF!</v>
      </c>
      <c r="L44" s="316" t="e">
        <f>+#REF!</f>
        <v>#REF!</v>
      </c>
      <c r="M44" s="316" t="e">
        <f>+#REF!</f>
        <v>#REF!</v>
      </c>
      <c r="N44" s="316" t="e">
        <f>+#REF!</f>
        <v>#REF!</v>
      </c>
      <c r="O44" s="317" t="e">
        <f>+#REF!</f>
        <v>#REF!</v>
      </c>
      <c r="P44" s="318" t="e">
        <f>+#REF!</f>
        <v>#REF!</v>
      </c>
      <c r="Q44" s="318" t="e">
        <f>+#REF!</f>
        <v>#REF!</v>
      </c>
      <c r="R44" s="318">
        <v>0</v>
      </c>
      <c r="S44" s="318" t="e">
        <f>+#REF!</f>
        <v>#REF!</v>
      </c>
      <c r="T44" s="318">
        <v>0</v>
      </c>
      <c r="U44" s="318">
        <v>0</v>
      </c>
    </row>
    <row r="45" spans="1:21" ht="68.25" customHeight="1" x14ac:dyDescent="0.2">
      <c r="A45" s="319" t="e">
        <f>+#REF!</f>
        <v>#REF!</v>
      </c>
      <c r="B45" s="316" t="e">
        <f>+#REF!</f>
        <v>#REF!</v>
      </c>
      <c r="C45" s="316" t="e">
        <f>+#REF!</f>
        <v>#REF!</v>
      </c>
      <c r="D45" s="316" t="e">
        <f>+#REF!</f>
        <v>#REF!</v>
      </c>
      <c r="E45" s="316" t="e">
        <f>+#REF!</f>
        <v>#REF!</v>
      </c>
      <c r="F45" s="317" t="e">
        <f>+#REF!</f>
        <v>#REF!</v>
      </c>
      <c r="G45" s="316" t="e">
        <f>+#REF!</f>
        <v>#REF!</v>
      </c>
      <c r="H45" s="316" t="e">
        <f>+#REF!</f>
        <v>#REF!</v>
      </c>
      <c r="I45" s="316" t="e">
        <f>+#REF!</f>
        <v>#REF!</v>
      </c>
      <c r="J45" s="316" t="e">
        <f>+#REF!</f>
        <v>#REF!</v>
      </c>
      <c r="K45" s="317" t="e">
        <f>+#REF!</f>
        <v>#REF!</v>
      </c>
      <c r="L45" s="316" t="e">
        <f>+#REF!</f>
        <v>#REF!</v>
      </c>
      <c r="M45" s="316" t="e">
        <f>+#REF!</f>
        <v>#REF!</v>
      </c>
      <c r="N45" s="316" t="e">
        <f>+#REF!</f>
        <v>#REF!</v>
      </c>
      <c r="O45" s="317" t="e">
        <f>+#REF!</f>
        <v>#REF!</v>
      </c>
      <c r="P45" s="318" t="e">
        <f>+#REF!</f>
        <v>#REF!</v>
      </c>
      <c r="Q45" s="318" t="e">
        <f>+#REF!</f>
        <v>#REF!</v>
      </c>
      <c r="R45" s="318">
        <v>0</v>
      </c>
      <c r="S45" s="318" t="e">
        <f>+#REF!</f>
        <v>#REF!</v>
      </c>
      <c r="T45" s="318">
        <v>0</v>
      </c>
      <c r="U45" s="318">
        <v>0</v>
      </c>
    </row>
    <row r="46" spans="1:21" ht="68.25" customHeight="1" x14ac:dyDescent="0.2">
      <c r="A46" s="319" t="e">
        <f>+#REF!</f>
        <v>#REF!</v>
      </c>
      <c r="B46" s="316" t="e">
        <f>+#REF!</f>
        <v>#REF!</v>
      </c>
      <c r="C46" s="316" t="e">
        <f>+#REF!</f>
        <v>#REF!</v>
      </c>
      <c r="D46" s="316" t="e">
        <f>+#REF!</f>
        <v>#REF!</v>
      </c>
      <c r="E46" s="316" t="e">
        <f>+#REF!</f>
        <v>#REF!</v>
      </c>
      <c r="F46" s="317" t="e">
        <f>+#REF!</f>
        <v>#REF!</v>
      </c>
      <c r="G46" s="316" t="e">
        <f>+#REF!</f>
        <v>#REF!</v>
      </c>
      <c r="H46" s="316" t="e">
        <f>+#REF!</f>
        <v>#REF!</v>
      </c>
      <c r="I46" s="316" t="e">
        <f>+#REF!</f>
        <v>#REF!</v>
      </c>
      <c r="J46" s="316" t="e">
        <f>+#REF!</f>
        <v>#REF!</v>
      </c>
      <c r="K46" s="317" t="e">
        <f>+#REF!</f>
        <v>#REF!</v>
      </c>
      <c r="L46" s="316" t="e">
        <f>+#REF!</f>
        <v>#REF!</v>
      </c>
      <c r="M46" s="316" t="e">
        <f>+#REF!</f>
        <v>#REF!</v>
      </c>
      <c r="N46" s="316" t="e">
        <f>+#REF!</f>
        <v>#REF!</v>
      </c>
      <c r="O46" s="317" t="e">
        <f>+#REF!</f>
        <v>#REF!</v>
      </c>
      <c r="P46" s="318" t="e">
        <f>+#REF!</f>
        <v>#REF!</v>
      </c>
      <c r="Q46" s="318" t="e">
        <f>+#REF!</f>
        <v>#REF!</v>
      </c>
      <c r="R46" s="318">
        <v>0</v>
      </c>
      <c r="S46" s="318" t="e">
        <f>+#REF!</f>
        <v>#REF!</v>
      </c>
      <c r="T46" s="318">
        <v>0</v>
      </c>
      <c r="U46" s="318">
        <v>0</v>
      </c>
    </row>
    <row r="47" spans="1:21" ht="68.25" customHeight="1" x14ac:dyDescent="0.2">
      <c r="A47" s="319" t="e">
        <f>+#REF!</f>
        <v>#REF!</v>
      </c>
      <c r="B47" s="316" t="e">
        <f>+#REF!</f>
        <v>#REF!</v>
      </c>
      <c r="C47" s="316" t="e">
        <f>+#REF!</f>
        <v>#REF!</v>
      </c>
      <c r="D47" s="316" t="e">
        <f>+#REF!</f>
        <v>#REF!</v>
      </c>
      <c r="E47" s="316" t="e">
        <f>+#REF!</f>
        <v>#REF!</v>
      </c>
      <c r="F47" s="317" t="e">
        <f>+#REF!</f>
        <v>#REF!</v>
      </c>
      <c r="G47" s="316" t="e">
        <f>+#REF!</f>
        <v>#REF!</v>
      </c>
      <c r="H47" s="316" t="e">
        <f>+#REF!</f>
        <v>#REF!</v>
      </c>
      <c r="I47" s="316" t="e">
        <f>+#REF!</f>
        <v>#REF!</v>
      </c>
      <c r="J47" s="316" t="e">
        <f>+#REF!</f>
        <v>#REF!</v>
      </c>
      <c r="K47" s="317" t="e">
        <f>+#REF!</f>
        <v>#REF!</v>
      </c>
      <c r="L47" s="316" t="e">
        <f>+#REF!</f>
        <v>#REF!</v>
      </c>
      <c r="M47" s="316" t="e">
        <f>+#REF!</f>
        <v>#REF!</v>
      </c>
      <c r="N47" s="316" t="e">
        <f>+#REF!</f>
        <v>#REF!</v>
      </c>
      <c r="O47" s="317" t="e">
        <f>+#REF!</f>
        <v>#REF!</v>
      </c>
      <c r="P47" s="318" t="e">
        <f>+#REF!</f>
        <v>#REF!</v>
      </c>
      <c r="Q47" s="318" t="e">
        <f>+#REF!</f>
        <v>#REF!</v>
      </c>
      <c r="R47" s="318">
        <v>0</v>
      </c>
      <c r="S47" s="318" t="e">
        <f>+#REF!</f>
        <v>#REF!</v>
      </c>
      <c r="T47" s="318">
        <v>0</v>
      </c>
      <c r="U47" s="318">
        <v>0</v>
      </c>
    </row>
    <row r="48" spans="1:21" ht="68.25" customHeight="1" x14ac:dyDescent="0.2">
      <c r="A48" s="319" t="e">
        <f>+#REF!</f>
        <v>#REF!</v>
      </c>
      <c r="B48" s="316" t="e">
        <f>+#REF!</f>
        <v>#REF!</v>
      </c>
      <c r="C48" s="316" t="e">
        <f>+#REF!</f>
        <v>#REF!</v>
      </c>
      <c r="D48" s="316" t="e">
        <f>+#REF!</f>
        <v>#REF!</v>
      </c>
      <c r="E48" s="316" t="e">
        <f>+#REF!</f>
        <v>#REF!</v>
      </c>
      <c r="F48" s="317" t="e">
        <f>+#REF!</f>
        <v>#REF!</v>
      </c>
      <c r="G48" s="316" t="e">
        <f>+#REF!</f>
        <v>#REF!</v>
      </c>
      <c r="H48" s="316" t="e">
        <f>+#REF!</f>
        <v>#REF!</v>
      </c>
      <c r="I48" s="316" t="e">
        <f>+#REF!</f>
        <v>#REF!</v>
      </c>
      <c r="J48" s="316" t="e">
        <f>+#REF!</f>
        <v>#REF!</v>
      </c>
      <c r="K48" s="317" t="e">
        <f>+#REF!</f>
        <v>#REF!</v>
      </c>
      <c r="L48" s="316" t="e">
        <f>+#REF!</f>
        <v>#REF!</v>
      </c>
      <c r="M48" s="316" t="e">
        <f>+#REF!</f>
        <v>#REF!</v>
      </c>
      <c r="N48" s="316" t="e">
        <f>+#REF!</f>
        <v>#REF!</v>
      </c>
      <c r="O48" s="317" t="e">
        <f>+#REF!</f>
        <v>#REF!</v>
      </c>
      <c r="P48" s="318" t="e">
        <f>+#REF!</f>
        <v>#REF!</v>
      </c>
      <c r="Q48" s="318" t="e">
        <f>+#REF!</f>
        <v>#REF!</v>
      </c>
      <c r="R48" s="318">
        <v>0</v>
      </c>
      <c r="S48" s="318" t="e">
        <f>+#REF!</f>
        <v>#REF!</v>
      </c>
      <c r="T48" s="318">
        <v>0</v>
      </c>
      <c r="U48" s="318">
        <v>0</v>
      </c>
    </row>
    <row r="49" spans="1:21" ht="68.25" customHeight="1" x14ac:dyDescent="0.2">
      <c r="A49" s="319" t="e">
        <f>+#REF!</f>
        <v>#REF!</v>
      </c>
      <c r="B49" s="316" t="e">
        <f>+#REF!</f>
        <v>#REF!</v>
      </c>
      <c r="C49" s="316" t="e">
        <f>+#REF!</f>
        <v>#REF!</v>
      </c>
      <c r="D49" s="316" t="e">
        <f>+#REF!</f>
        <v>#REF!</v>
      </c>
      <c r="E49" s="316" t="e">
        <f>+#REF!</f>
        <v>#REF!</v>
      </c>
      <c r="F49" s="317" t="e">
        <f>+#REF!</f>
        <v>#REF!</v>
      </c>
      <c r="G49" s="316" t="e">
        <f>+#REF!</f>
        <v>#REF!</v>
      </c>
      <c r="H49" s="316" t="e">
        <f>+#REF!</f>
        <v>#REF!</v>
      </c>
      <c r="I49" s="316" t="e">
        <f>+#REF!</f>
        <v>#REF!</v>
      </c>
      <c r="J49" s="316" t="e">
        <f>+#REF!</f>
        <v>#REF!</v>
      </c>
      <c r="K49" s="317" t="e">
        <f>+#REF!</f>
        <v>#REF!</v>
      </c>
      <c r="L49" s="316" t="e">
        <f>+#REF!</f>
        <v>#REF!</v>
      </c>
      <c r="M49" s="316" t="e">
        <f>+#REF!</f>
        <v>#REF!</v>
      </c>
      <c r="N49" s="316" t="e">
        <f>+#REF!</f>
        <v>#REF!</v>
      </c>
      <c r="O49" s="317" t="e">
        <f>+#REF!</f>
        <v>#REF!</v>
      </c>
      <c r="P49" s="318" t="e">
        <f>+#REF!</f>
        <v>#REF!</v>
      </c>
      <c r="Q49" s="318" t="e">
        <f>+#REF!</f>
        <v>#REF!</v>
      </c>
      <c r="R49" s="318">
        <v>0</v>
      </c>
      <c r="S49" s="318" t="e">
        <f>+#REF!</f>
        <v>#REF!</v>
      </c>
      <c r="T49" s="318">
        <v>0</v>
      </c>
      <c r="U49" s="318">
        <v>0</v>
      </c>
    </row>
    <row r="50" spans="1:21" ht="68.25" customHeight="1" x14ac:dyDescent="0.2">
      <c r="A50" s="319" t="e">
        <f>+#REF!</f>
        <v>#REF!</v>
      </c>
      <c r="B50" s="316" t="e">
        <f>+#REF!</f>
        <v>#REF!</v>
      </c>
      <c r="C50" s="316" t="e">
        <f>+#REF!</f>
        <v>#REF!</v>
      </c>
      <c r="D50" s="316" t="e">
        <f>+#REF!</f>
        <v>#REF!</v>
      </c>
      <c r="E50" s="316" t="e">
        <f>+#REF!</f>
        <v>#REF!</v>
      </c>
      <c r="F50" s="317" t="e">
        <f>+#REF!</f>
        <v>#REF!</v>
      </c>
      <c r="G50" s="316" t="e">
        <f>+#REF!</f>
        <v>#REF!</v>
      </c>
      <c r="H50" s="316" t="e">
        <f>+#REF!</f>
        <v>#REF!</v>
      </c>
      <c r="I50" s="316" t="e">
        <f>+#REF!</f>
        <v>#REF!</v>
      </c>
      <c r="J50" s="316" t="e">
        <f>+#REF!</f>
        <v>#REF!</v>
      </c>
      <c r="K50" s="317" t="e">
        <f>+#REF!</f>
        <v>#REF!</v>
      </c>
      <c r="L50" s="316" t="e">
        <f>+#REF!</f>
        <v>#REF!</v>
      </c>
      <c r="M50" s="316" t="e">
        <f>+#REF!</f>
        <v>#REF!</v>
      </c>
      <c r="N50" s="316" t="e">
        <f>+#REF!</f>
        <v>#REF!</v>
      </c>
      <c r="O50" s="317" t="e">
        <f>+#REF!</f>
        <v>#REF!</v>
      </c>
      <c r="P50" s="318" t="e">
        <f>+#REF!</f>
        <v>#REF!</v>
      </c>
      <c r="Q50" s="318" t="e">
        <f>+#REF!</f>
        <v>#REF!</v>
      </c>
      <c r="R50" s="318">
        <v>0</v>
      </c>
      <c r="S50" s="318" t="e">
        <f>+#REF!</f>
        <v>#REF!</v>
      </c>
      <c r="T50" s="318">
        <v>0</v>
      </c>
      <c r="U50" s="318">
        <v>0</v>
      </c>
    </row>
    <row r="51" spans="1:21" ht="68.25" customHeight="1" x14ac:dyDescent="0.2">
      <c r="A51" s="319" t="e">
        <f>+#REF!</f>
        <v>#REF!</v>
      </c>
      <c r="B51" s="316" t="e">
        <f>+#REF!</f>
        <v>#REF!</v>
      </c>
      <c r="C51" s="316" t="e">
        <f>+#REF!</f>
        <v>#REF!</v>
      </c>
      <c r="D51" s="316" t="e">
        <f>+#REF!</f>
        <v>#REF!</v>
      </c>
      <c r="E51" s="316" t="e">
        <f>+#REF!</f>
        <v>#REF!</v>
      </c>
      <c r="F51" s="317" t="e">
        <f>+#REF!</f>
        <v>#REF!</v>
      </c>
      <c r="G51" s="316" t="e">
        <f>+#REF!</f>
        <v>#REF!</v>
      </c>
      <c r="H51" s="316" t="e">
        <f>+#REF!</f>
        <v>#REF!</v>
      </c>
      <c r="I51" s="316" t="e">
        <f>+#REF!</f>
        <v>#REF!</v>
      </c>
      <c r="J51" s="316" t="e">
        <f>+#REF!</f>
        <v>#REF!</v>
      </c>
      <c r="K51" s="317" t="e">
        <f>+#REF!</f>
        <v>#REF!</v>
      </c>
      <c r="L51" s="316" t="e">
        <f>+#REF!</f>
        <v>#REF!</v>
      </c>
      <c r="M51" s="316" t="e">
        <f>+#REF!</f>
        <v>#REF!</v>
      </c>
      <c r="N51" s="316" t="e">
        <f>+#REF!</f>
        <v>#REF!</v>
      </c>
      <c r="O51" s="317" t="e">
        <f>+#REF!</f>
        <v>#REF!</v>
      </c>
      <c r="P51" s="318" t="e">
        <f>+#REF!</f>
        <v>#REF!</v>
      </c>
      <c r="Q51" s="318" t="e">
        <f>+#REF!</f>
        <v>#REF!</v>
      </c>
      <c r="R51" s="318">
        <v>0</v>
      </c>
      <c r="S51" s="318" t="e">
        <f>+#REF!</f>
        <v>#REF!</v>
      </c>
      <c r="T51" s="318">
        <v>0</v>
      </c>
      <c r="U51" s="318">
        <v>0</v>
      </c>
    </row>
    <row r="52" spans="1:21" ht="68.25" customHeight="1" x14ac:dyDescent="0.2">
      <c r="A52" s="319" t="e">
        <f>+#REF!</f>
        <v>#REF!</v>
      </c>
      <c r="B52" s="316" t="e">
        <f>+#REF!</f>
        <v>#REF!</v>
      </c>
      <c r="C52" s="316" t="e">
        <f>+#REF!</f>
        <v>#REF!</v>
      </c>
      <c r="D52" s="316" t="e">
        <f>+#REF!</f>
        <v>#REF!</v>
      </c>
      <c r="E52" s="316" t="e">
        <f>+#REF!</f>
        <v>#REF!</v>
      </c>
      <c r="F52" s="317" t="e">
        <f>+#REF!</f>
        <v>#REF!</v>
      </c>
      <c r="G52" s="316" t="e">
        <f>+#REF!</f>
        <v>#REF!</v>
      </c>
      <c r="H52" s="316" t="e">
        <f>+#REF!</f>
        <v>#REF!</v>
      </c>
      <c r="I52" s="316" t="e">
        <f>+#REF!</f>
        <v>#REF!</v>
      </c>
      <c r="J52" s="316" t="e">
        <f>+#REF!</f>
        <v>#REF!</v>
      </c>
      <c r="K52" s="317" t="e">
        <f>+#REF!</f>
        <v>#REF!</v>
      </c>
      <c r="L52" s="316" t="e">
        <f>+#REF!</f>
        <v>#REF!</v>
      </c>
      <c r="M52" s="316" t="e">
        <f>+#REF!</f>
        <v>#REF!</v>
      </c>
      <c r="N52" s="316" t="e">
        <f>+#REF!</f>
        <v>#REF!</v>
      </c>
      <c r="O52" s="317" t="e">
        <f>+#REF!</f>
        <v>#REF!</v>
      </c>
      <c r="P52" s="318" t="e">
        <f>+#REF!</f>
        <v>#REF!</v>
      </c>
      <c r="Q52" s="318" t="e">
        <f>+#REF!</f>
        <v>#REF!</v>
      </c>
      <c r="R52" s="318">
        <v>0</v>
      </c>
      <c r="S52" s="318" t="e">
        <f>+#REF!</f>
        <v>#REF!</v>
      </c>
      <c r="T52" s="318">
        <v>0</v>
      </c>
      <c r="U52" s="318">
        <v>0</v>
      </c>
    </row>
    <row r="53" spans="1:21" ht="68.25" customHeight="1" x14ac:dyDescent="0.2">
      <c r="A53" s="319" t="e">
        <f>+#REF!</f>
        <v>#REF!</v>
      </c>
      <c r="B53" s="316" t="e">
        <f>+#REF!</f>
        <v>#REF!</v>
      </c>
      <c r="C53" s="316" t="e">
        <f>+#REF!</f>
        <v>#REF!</v>
      </c>
      <c r="D53" s="316" t="e">
        <f>+#REF!</f>
        <v>#REF!</v>
      </c>
      <c r="E53" s="316" t="e">
        <f>+#REF!</f>
        <v>#REF!</v>
      </c>
      <c r="F53" s="317" t="e">
        <f>+#REF!</f>
        <v>#REF!</v>
      </c>
      <c r="G53" s="316" t="e">
        <f>+#REF!</f>
        <v>#REF!</v>
      </c>
      <c r="H53" s="316" t="e">
        <f>+#REF!</f>
        <v>#REF!</v>
      </c>
      <c r="I53" s="316" t="e">
        <f>+#REF!</f>
        <v>#REF!</v>
      </c>
      <c r="J53" s="316" t="e">
        <f>+#REF!</f>
        <v>#REF!</v>
      </c>
      <c r="K53" s="317" t="e">
        <f>+#REF!</f>
        <v>#REF!</v>
      </c>
      <c r="L53" s="316" t="e">
        <f>+#REF!</f>
        <v>#REF!</v>
      </c>
      <c r="M53" s="316" t="e">
        <f>+#REF!</f>
        <v>#REF!</v>
      </c>
      <c r="N53" s="316" t="e">
        <f>+#REF!</f>
        <v>#REF!</v>
      </c>
      <c r="O53" s="317" t="e">
        <f>+#REF!</f>
        <v>#REF!</v>
      </c>
      <c r="P53" s="318" t="e">
        <f>+#REF!</f>
        <v>#REF!</v>
      </c>
      <c r="Q53" s="318" t="e">
        <f>+#REF!</f>
        <v>#REF!</v>
      </c>
      <c r="R53" s="318">
        <v>0</v>
      </c>
      <c r="S53" s="318" t="e">
        <f>+#REF!</f>
        <v>#REF!</v>
      </c>
      <c r="T53" s="318">
        <v>0</v>
      </c>
      <c r="U53" s="318">
        <v>0</v>
      </c>
    </row>
    <row r="54" spans="1:21" ht="68.25" customHeight="1" x14ac:dyDescent="0.2">
      <c r="A54" s="319" t="e">
        <f>+#REF!</f>
        <v>#REF!</v>
      </c>
      <c r="B54" s="316" t="e">
        <f>+#REF!</f>
        <v>#REF!</v>
      </c>
      <c r="C54" s="316" t="e">
        <f>+#REF!</f>
        <v>#REF!</v>
      </c>
      <c r="D54" s="316" t="e">
        <f>+#REF!</f>
        <v>#REF!</v>
      </c>
      <c r="E54" s="316" t="e">
        <f>+#REF!</f>
        <v>#REF!</v>
      </c>
      <c r="F54" s="317" t="e">
        <f>+#REF!</f>
        <v>#REF!</v>
      </c>
      <c r="G54" s="316" t="e">
        <f>+#REF!</f>
        <v>#REF!</v>
      </c>
      <c r="H54" s="316" t="e">
        <f>+#REF!</f>
        <v>#REF!</v>
      </c>
      <c r="I54" s="316" t="e">
        <f>+#REF!</f>
        <v>#REF!</v>
      </c>
      <c r="J54" s="316" t="e">
        <f>+#REF!</f>
        <v>#REF!</v>
      </c>
      <c r="K54" s="317" t="e">
        <f>+#REF!</f>
        <v>#REF!</v>
      </c>
      <c r="L54" s="316" t="e">
        <f>+#REF!</f>
        <v>#REF!</v>
      </c>
      <c r="M54" s="316" t="e">
        <f>+#REF!</f>
        <v>#REF!</v>
      </c>
      <c r="N54" s="316" t="e">
        <f>+#REF!</f>
        <v>#REF!</v>
      </c>
      <c r="O54" s="317" t="e">
        <f>+#REF!</f>
        <v>#REF!</v>
      </c>
      <c r="P54" s="318" t="e">
        <f>+#REF!</f>
        <v>#REF!</v>
      </c>
      <c r="Q54" s="318" t="e">
        <f>+#REF!</f>
        <v>#REF!</v>
      </c>
      <c r="R54" s="318">
        <v>0</v>
      </c>
      <c r="S54" s="318" t="e">
        <f>+#REF!</f>
        <v>#REF!</v>
      </c>
      <c r="T54" s="318">
        <v>0</v>
      </c>
      <c r="U54" s="318">
        <v>0</v>
      </c>
    </row>
    <row r="55" spans="1:21" x14ac:dyDescent="0.2">
      <c r="A55" s="396" t="e">
        <f>+#REF!</f>
        <v>#REF!</v>
      </c>
      <c r="B55" s="396" t="e">
        <f>+#REF!</f>
        <v>#REF!</v>
      </c>
      <c r="C55" s="396" t="e">
        <f>+#REF!</f>
        <v>#REF!</v>
      </c>
      <c r="D55" s="396" t="e">
        <f>+#REF!</f>
        <v>#REF!</v>
      </c>
      <c r="E55" s="397" t="e">
        <f>+#REF!</f>
        <v>#REF!</v>
      </c>
      <c r="F55" s="398" t="e">
        <f>+#REF!</f>
        <v>#REF!</v>
      </c>
      <c r="G55" s="397" t="e">
        <f>+#REF!</f>
        <v>#REF!</v>
      </c>
      <c r="H55" s="397" t="e">
        <f>+#REF!</f>
        <v>#REF!</v>
      </c>
      <c r="I55" s="397" t="e">
        <f>+#REF!</f>
        <v>#REF!</v>
      </c>
      <c r="J55" s="396" t="e">
        <f>+#REF!</f>
        <v>#REF!</v>
      </c>
      <c r="K55" s="398" t="e">
        <f>+#REF!</f>
        <v>#REF!</v>
      </c>
      <c r="L55" s="397" t="e">
        <f>+#REF!</f>
        <v>#REF!</v>
      </c>
      <c r="M55" s="398" t="e">
        <f>+#REF!</f>
        <v>#REF!</v>
      </c>
      <c r="N55" s="397" t="e">
        <f>+#REF!</f>
        <v>#REF!</v>
      </c>
      <c r="O55" s="398" t="e">
        <f>+#REF!</f>
        <v>#REF!</v>
      </c>
      <c r="P55" s="416" t="e">
        <f>+#REF!</f>
        <v>#REF!</v>
      </c>
      <c r="Q55" s="416" t="e">
        <f>+#REF!</f>
        <v>#REF!</v>
      </c>
      <c r="R55" s="416">
        <v>0</v>
      </c>
      <c r="S55" s="416" t="e">
        <f>+#REF!</f>
        <v>#REF!</v>
      </c>
      <c r="T55" s="416">
        <v>0</v>
      </c>
      <c r="U55" s="416">
        <v>0</v>
      </c>
    </row>
    <row r="56" spans="1:21" x14ac:dyDescent="0.2">
      <c r="A56" s="396" t="e">
        <f>+#REF!</f>
        <v>#REF!</v>
      </c>
      <c r="B56" s="396" t="e">
        <f>+#REF!</f>
        <v>#REF!</v>
      </c>
      <c r="C56" s="396" t="e">
        <f>+#REF!</f>
        <v>#REF!</v>
      </c>
      <c r="D56" s="396" t="e">
        <f>+#REF!</f>
        <v>#REF!</v>
      </c>
      <c r="E56" s="397" t="e">
        <f>+#REF!</f>
        <v>#REF!</v>
      </c>
      <c r="F56" s="398" t="e">
        <f>+#REF!</f>
        <v>#REF!</v>
      </c>
      <c r="G56" s="397" t="e">
        <f>+#REF!</f>
        <v>#REF!</v>
      </c>
      <c r="H56" s="397" t="e">
        <f>+#REF!</f>
        <v>#REF!</v>
      </c>
      <c r="I56" s="397" t="e">
        <f>+#REF!</f>
        <v>#REF!</v>
      </c>
      <c r="J56" s="396" t="e">
        <f>+#REF!</f>
        <v>#REF!</v>
      </c>
      <c r="K56" s="398" t="e">
        <f>+#REF!</f>
        <v>#REF!</v>
      </c>
      <c r="L56" s="397" t="e">
        <f>+#REF!</f>
        <v>#REF!</v>
      </c>
      <c r="M56" s="398" t="e">
        <f>+#REF!</f>
        <v>#REF!</v>
      </c>
      <c r="N56" s="397" t="e">
        <f>+#REF!</f>
        <v>#REF!</v>
      </c>
      <c r="O56" s="398" t="e">
        <f>+#REF!</f>
        <v>#REF!</v>
      </c>
      <c r="P56" s="416" t="e">
        <f>+#REF!</f>
        <v>#REF!</v>
      </c>
      <c r="Q56" s="416" t="e">
        <f>+#REF!</f>
        <v>#REF!</v>
      </c>
      <c r="R56" s="416">
        <v>0</v>
      </c>
      <c r="S56" s="416" t="e">
        <f>+#REF!</f>
        <v>#REF!</v>
      </c>
      <c r="T56" s="416">
        <v>0</v>
      </c>
      <c r="U56" s="416">
        <v>0</v>
      </c>
    </row>
    <row r="57" spans="1:21" x14ac:dyDescent="0.2">
      <c r="A57" s="396" t="e">
        <f>+#REF!</f>
        <v>#REF!</v>
      </c>
      <c r="B57" s="396" t="e">
        <f>+#REF!</f>
        <v>#REF!</v>
      </c>
      <c r="C57" s="396" t="e">
        <f>+#REF!</f>
        <v>#REF!</v>
      </c>
      <c r="D57" s="396" t="e">
        <f>+#REF!</f>
        <v>#REF!</v>
      </c>
      <c r="E57" s="397" t="e">
        <f>+#REF!</f>
        <v>#REF!</v>
      </c>
      <c r="F57" s="398" t="e">
        <f>+#REF!</f>
        <v>#REF!</v>
      </c>
      <c r="G57" s="397" t="e">
        <f>+#REF!</f>
        <v>#REF!</v>
      </c>
      <c r="H57" s="397" t="e">
        <f>+#REF!</f>
        <v>#REF!</v>
      </c>
      <c r="I57" s="397" t="e">
        <f>+#REF!</f>
        <v>#REF!</v>
      </c>
      <c r="J57" s="396" t="e">
        <f>+#REF!</f>
        <v>#REF!</v>
      </c>
      <c r="K57" s="398" t="e">
        <f>+#REF!</f>
        <v>#REF!</v>
      </c>
      <c r="L57" s="397" t="e">
        <f>+#REF!</f>
        <v>#REF!</v>
      </c>
      <c r="M57" s="396" t="e">
        <f>+#REF!</f>
        <v>#REF!</v>
      </c>
      <c r="N57" s="396" t="e">
        <f>+#REF!</f>
        <v>#REF!</v>
      </c>
      <c r="O57" s="397" t="e">
        <f>+#REF!</f>
        <v>#REF!</v>
      </c>
      <c r="P57" s="416" t="e">
        <f>+#REF!</f>
        <v>#REF!</v>
      </c>
      <c r="Q57" s="416" t="e">
        <f>+#REF!</f>
        <v>#REF!</v>
      </c>
      <c r="R57" s="416">
        <v>0</v>
      </c>
      <c r="S57" s="416" t="e">
        <f>+#REF!</f>
        <v>#REF!</v>
      </c>
      <c r="T57" s="416">
        <v>0</v>
      </c>
      <c r="U57" s="416">
        <v>0</v>
      </c>
    </row>
    <row r="58" spans="1:21" x14ac:dyDescent="0.2">
      <c r="A58" s="396" t="e">
        <f>+#REF!</f>
        <v>#REF!</v>
      </c>
      <c r="B58" s="396" t="e">
        <f>+#REF!</f>
        <v>#REF!</v>
      </c>
      <c r="C58" s="396" t="e">
        <f>+#REF!</f>
        <v>#REF!</v>
      </c>
      <c r="D58" s="396" t="e">
        <f>+#REF!</f>
        <v>#REF!</v>
      </c>
      <c r="E58" s="397" t="e">
        <f>+#REF!</f>
        <v>#REF!</v>
      </c>
      <c r="F58" s="398" t="e">
        <f>+#REF!</f>
        <v>#REF!</v>
      </c>
      <c r="G58" s="397" t="e">
        <f>+#REF!</f>
        <v>#REF!</v>
      </c>
      <c r="H58" s="397" t="e">
        <f>+#REF!</f>
        <v>#REF!</v>
      </c>
      <c r="I58" s="397" t="e">
        <f>+#REF!</f>
        <v>#REF!</v>
      </c>
      <c r="J58" s="396" t="e">
        <f>+#REF!</f>
        <v>#REF!</v>
      </c>
      <c r="K58" s="398" t="e">
        <f>+#REF!</f>
        <v>#REF!</v>
      </c>
      <c r="L58" s="397" t="e">
        <f>+#REF!</f>
        <v>#REF!</v>
      </c>
      <c r="M58" s="396" t="e">
        <f>+#REF!</f>
        <v>#REF!</v>
      </c>
      <c r="N58" s="396" t="e">
        <f>+#REF!</f>
        <v>#REF!</v>
      </c>
      <c r="O58" s="397" t="e">
        <f>+#REF!</f>
        <v>#REF!</v>
      </c>
      <c r="P58" s="416" t="e">
        <f>+#REF!</f>
        <v>#REF!</v>
      </c>
      <c r="Q58" s="416" t="e">
        <f>+#REF!</f>
        <v>#REF!</v>
      </c>
      <c r="R58" s="416">
        <v>0</v>
      </c>
      <c r="S58" s="416" t="e">
        <f>+#REF!</f>
        <v>#REF!</v>
      </c>
      <c r="T58" s="416">
        <v>0</v>
      </c>
      <c r="U58" s="416">
        <v>0</v>
      </c>
    </row>
    <row r="59" spans="1:21" s="306" customFormat="1" ht="52.5" customHeight="1" x14ac:dyDescent="0.2">
      <c r="F59" s="308"/>
      <c r="K59" s="308"/>
      <c r="M59" s="308"/>
      <c r="O59" s="308"/>
      <c r="P59" s="395" t="e">
        <f>+SUM(P2:P58)</f>
        <v>#REF!</v>
      </c>
      <c r="Q59" s="395" t="e">
        <f>+SUM(Q2:Q58)</f>
        <v>#REF!</v>
      </c>
      <c r="R59" s="395">
        <f>+SUM(R2:R58)</f>
        <v>0</v>
      </c>
      <c r="S59" s="395" t="e">
        <f>+SUM(S2:S58)</f>
        <v>#REF!</v>
      </c>
      <c r="T59" s="395">
        <f>+SUM(T2:T57)</f>
        <v>0</v>
      </c>
      <c r="U59" s="395">
        <f>+SUM(U2:U57)</f>
        <v>0</v>
      </c>
    </row>
    <row r="60" spans="1:21" s="306" customFormat="1" x14ac:dyDescent="0.2">
      <c r="F60" s="308"/>
      <c r="K60" s="308"/>
      <c r="M60" s="308"/>
      <c r="O60" s="308"/>
      <c r="P60" s="309"/>
      <c r="Q60" s="309"/>
      <c r="R60" s="309"/>
      <c r="S60" s="309"/>
      <c r="T60" s="309"/>
      <c r="U60" s="309"/>
    </row>
    <row r="61" spans="1:21" s="306" customFormat="1" x14ac:dyDescent="0.2">
      <c r="F61" s="308"/>
      <c r="K61" s="308"/>
      <c r="M61" s="308"/>
      <c r="O61" s="308"/>
      <c r="P61" s="309"/>
      <c r="Q61" s="309"/>
      <c r="R61" s="309"/>
      <c r="S61" s="309"/>
      <c r="T61" s="309"/>
      <c r="U61" s="309"/>
    </row>
    <row r="62" spans="1:21" s="306" customFormat="1" x14ac:dyDescent="0.2">
      <c r="F62" s="308"/>
      <c r="K62" s="308"/>
      <c r="M62" s="308"/>
      <c r="O62" s="308"/>
      <c r="P62" s="309"/>
      <c r="Q62" s="309"/>
      <c r="R62" s="309"/>
      <c r="S62" s="309"/>
      <c r="T62" s="309"/>
      <c r="U62" s="309"/>
    </row>
    <row r="63" spans="1:21" s="306" customFormat="1" x14ac:dyDescent="0.2">
      <c r="F63" s="308"/>
      <c r="K63" s="308"/>
      <c r="M63" s="308"/>
      <c r="O63" s="308"/>
      <c r="P63" s="309"/>
      <c r="Q63" s="309"/>
      <c r="R63" s="309"/>
      <c r="S63" s="309"/>
      <c r="T63" s="309"/>
      <c r="U63" s="309"/>
    </row>
    <row r="64" spans="1:21" s="306" customFormat="1" x14ac:dyDescent="0.2">
      <c r="F64" s="308"/>
      <c r="K64" s="308"/>
      <c r="M64" s="308"/>
      <c r="O64" s="308"/>
      <c r="P64" s="309"/>
      <c r="Q64" s="309"/>
      <c r="R64" s="309"/>
      <c r="S64" s="309"/>
      <c r="T64" s="309"/>
      <c r="U64" s="309">
        <v>0</v>
      </c>
    </row>
    <row r="65" spans="6:21" s="306" customFormat="1" x14ac:dyDescent="0.2">
      <c r="F65" s="308"/>
      <c r="K65" s="308"/>
      <c r="M65" s="308"/>
      <c r="O65" s="308"/>
      <c r="P65" s="309"/>
      <c r="Q65" s="309"/>
      <c r="R65" s="309"/>
      <c r="S65" s="309"/>
      <c r="T65" s="309"/>
      <c r="U65" s="309"/>
    </row>
    <row r="66" spans="6:21" s="306" customFormat="1" x14ac:dyDescent="0.2">
      <c r="F66" s="308"/>
      <c r="K66" s="308"/>
      <c r="M66" s="308"/>
      <c r="O66" s="308"/>
      <c r="P66" s="309"/>
      <c r="Q66" s="309"/>
      <c r="R66" s="309"/>
      <c r="S66" s="309"/>
      <c r="T66" s="309"/>
      <c r="U66" s="309"/>
    </row>
    <row r="67" spans="6:21" s="306" customFormat="1" x14ac:dyDescent="0.2">
      <c r="F67" s="308"/>
      <c r="K67" s="308"/>
      <c r="M67" s="308"/>
      <c r="O67" s="308"/>
      <c r="P67" s="309"/>
      <c r="Q67" s="309"/>
      <c r="R67" s="309"/>
      <c r="S67" s="309"/>
      <c r="T67" s="309"/>
      <c r="U67" s="309"/>
    </row>
    <row r="68" spans="6:21" s="306" customFormat="1" x14ac:dyDescent="0.2">
      <c r="F68" s="308"/>
      <c r="K68" s="308"/>
      <c r="M68" s="308"/>
      <c r="O68" s="308"/>
      <c r="P68" s="309"/>
      <c r="Q68" s="309"/>
      <c r="R68" s="309"/>
      <c r="S68" s="309"/>
      <c r="T68" s="309"/>
      <c r="U68" s="309"/>
    </row>
    <row r="69" spans="6:21" s="306" customFormat="1" x14ac:dyDescent="0.2">
      <c r="F69" s="308"/>
      <c r="K69" s="308"/>
      <c r="M69" s="308"/>
      <c r="O69" s="308"/>
      <c r="P69" s="309"/>
      <c r="Q69" s="309"/>
      <c r="R69" s="309"/>
      <c r="S69" s="309"/>
      <c r="T69" s="309"/>
      <c r="U69" s="309"/>
    </row>
    <row r="70" spans="6:21" s="306" customFormat="1" x14ac:dyDescent="0.2">
      <c r="F70" s="308"/>
      <c r="K70" s="308"/>
      <c r="M70" s="308"/>
      <c r="O70" s="308"/>
      <c r="P70" s="309"/>
      <c r="Q70" s="309"/>
      <c r="R70" s="309"/>
      <c r="S70" s="309"/>
      <c r="T70" s="309"/>
      <c r="U70" s="309"/>
    </row>
    <row r="71" spans="6:21" s="306" customFormat="1" x14ac:dyDescent="0.2">
      <c r="F71" s="308"/>
      <c r="K71" s="308"/>
      <c r="M71" s="308"/>
      <c r="O71" s="308"/>
      <c r="P71" s="309"/>
      <c r="Q71" s="309"/>
      <c r="R71" s="309"/>
      <c r="S71" s="309"/>
      <c r="T71" s="309"/>
      <c r="U71" s="309"/>
    </row>
    <row r="72" spans="6:21" s="306" customFormat="1" x14ac:dyDescent="0.2">
      <c r="F72" s="308"/>
      <c r="K72" s="308"/>
      <c r="M72" s="308"/>
      <c r="O72" s="308"/>
      <c r="P72" s="309"/>
      <c r="Q72" s="309"/>
      <c r="R72" s="309"/>
      <c r="S72" s="309"/>
      <c r="T72" s="309"/>
      <c r="U72" s="309"/>
    </row>
    <row r="73" spans="6:21" s="306" customFormat="1" x14ac:dyDescent="0.2">
      <c r="F73" s="308"/>
      <c r="K73" s="308"/>
      <c r="M73" s="308"/>
      <c r="O73" s="308"/>
      <c r="P73" s="309"/>
      <c r="Q73" s="309"/>
      <c r="R73" s="309"/>
      <c r="S73" s="309"/>
      <c r="T73" s="309"/>
      <c r="U73" s="309"/>
    </row>
    <row r="74" spans="6:21" s="306" customFormat="1" x14ac:dyDescent="0.2">
      <c r="F74" s="308"/>
      <c r="K74" s="308"/>
      <c r="M74" s="308"/>
      <c r="O74" s="308"/>
      <c r="P74" s="309"/>
      <c r="Q74" s="309"/>
      <c r="R74" s="309"/>
      <c r="S74" s="309"/>
      <c r="T74" s="309"/>
      <c r="U74" s="309"/>
    </row>
    <row r="75" spans="6:21" s="306" customFormat="1" x14ac:dyDescent="0.2">
      <c r="F75" s="308"/>
      <c r="K75" s="308"/>
      <c r="M75" s="308"/>
      <c r="O75" s="308"/>
      <c r="P75" s="309"/>
      <c r="Q75" s="309"/>
      <c r="R75" s="309"/>
      <c r="S75" s="309"/>
      <c r="T75" s="309"/>
      <c r="U75" s="309"/>
    </row>
    <row r="76" spans="6:21" s="306" customFormat="1" x14ac:dyDescent="0.2">
      <c r="F76" s="308"/>
      <c r="K76" s="308"/>
      <c r="M76" s="308"/>
      <c r="O76" s="308"/>
      <c r="P76" s="309"/>
      <c r="Q76" s="309"/>
      <c r="R76" s="309"/>
      <c r="S76" s="309"/>
      <c r="T76" s="309"/>
      <c r="U76" s="309"/>
    </row>
    <row r="77" spans="6:21" s="306" customFormat="1" x14ac:dyDescent="0.2">
      <c r="F77" s="308"/>
      <c r="K77" s="308"/>
      <c r="M77" s="308"/>
      <c r="O77" s="308"/>
      <c r="P77" s="309"/>
      <c r="Q77" s="309"/>
      <c r="R77" s="309"/>
      <c r="S77" s="309"/>
      <c r="T77" s="309"/>
      <c r="U77" s="309"/>
    </row>
    <row r="78" spans="6:21" s="306" customFormat="1" x14ac:dyDescent="0.2">
      <c r="F78" s="308"/>
      <c r="K78" s="308"/>
      <c r="M78" s="308"/>
      <c r="O78" s="308"/>
      <c r="P78" s="309"/>
      <c r="Q78" s="309"/>
      <c r="R78" s="309"/>
      <c r="S78" s="309"/>
      <c r="T78" s="309"/>
      <c r="U78" s="309"/>
    </row>
    <row r="79" spans="6:21" s="306" customFormat="1" x14ac:dyDescent="0.2">
      <c r="F79" s="308"/>
      <c r="K79" s="308"/>
      <c r="M79" s="308"/>
      <c r="O79" s="308"/>
      <c r="P79" s="309"/>
      <c r="Q79" s="309"/>
      <c r="R79" s="309"/>
      <c r="S79" s="309"/>
      <c r="T79" s="309"/>
      <c r="U79" s="309"/>
    </row>
  </sheetData>
  <pageMargins left="0.7" right="0.7" top="0.75" bottom="0.75" header="0.3" footer="0.3"/>
  <pageSetup paperSize="9" orientation="portrait" r:id="rId1"/>
  <ignoredErrors>
    <ignoredError sqref="T59:U59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2:H11"/>
  <sheetViews>
    <sheetView workbookViewId="0">
      <selection activeCell="A12" sqref="A12"/>
    </sheetView>
  </sheetViews>
  <sheetFormatPr defaultColWidth="30.42578125" defaultRowHeight="12.75" x14ac:dyDescent="0.2"/>
  <cols>
    <col min="1" max="1" width="5.85546875" customWidth="1"/>
    <col min="2" max="2" width="40.7109375" bestFit="1" customWidth="1"/>
    <col min="3" max="3" width="26.85546875" customWidth="1"/>
    <col min="4" max="4" width="28" bestFit="1" customWidth="1"/>
    <col min="5" max="5" width="27.28515625" bestFit="1" customWidth="1"/>
    <col min="6" max="6" width="26.7109375" bestFit="1" customWidth="1"/>
    <col min="7" max="7" width="20.140625" customWidth="1"/>
    <col min="8" max="8" width="21.140625" customWidth="1"/>
  </cols>
  <sheetData>
    <row r="2" spans="2:8" ht="65.25" customHeight="1" x14ac:dyDescent="0.2">
      <c r="B2" s="344" t="s">
        <v>78</v>
      </c>
      <c r="C2" s="301" t="s">
        <v>358</v>
      </c>
      <c r="D2" s="301" t="s">
        <v>370</v>
      </c>
      <c r="E2" s="301" t="s">
        <v>369</v>
      </c>
      <c r="F2" s="301" t="s">
        <v>371</v>
      </c>
      <c r="G2" s="301" t="s">
        <v>359</v>
      </c>
      <c r="H2" s="301" t="s">
        <v>368</v>
      </c>
    </row>
    <row r="3" spans="2:8" x14ac:dyDescent="0.2">
      <c r="B3" s="345" t="s">
        <v>28</v>
      </c>
      <c r="C3">
        <v>83133.5</v>
      </c>
      <c r="D3">
        <v>83133.5</v>
      </c>
      <c r="E3">
        <v>0</v>
      </c>
      <c r="F3">
        <v>0</v>
      </c>
      <c r="G3">
        <v>0</v>
      </c>
      <c r="H3">
        <v>0</v>
      </c>
    </row>
    <row r="4" spans="2:8" x14ac:dyDescent="0.2">
      <c r="B4" s="345" t="s">
        <v>363</v>
      </c>
      <c r="C4">
        <v>14595</v>
      </c>
      <c r="D4">
        <v>14595</v>
      </c>
      <c r="E4">
        <v>0</v>
      </c>
      <c r="F4">
        <v>0</v>
      </c>
      <c r="G4">
        <v>0</v>
      </c>
      <c r="H4">
        <v>0</v>
      </c>
    </row>
    <row r="5" spans="2:8" x14ac:dyDescent="0.2">
      <c r="B5" s="345" t="s">
        <v>374</v>
      </c>
      <c r="C5">
        <v>131932.5</v>
      </c>
      <c r="D5">
        <v>131932.5</v>
      </c>
      <c r="E5">
        <v>0</v>
      </c>
      <c r="F5">
        <v>0</v>
      </c>
      <c r="G5">
        <v>0</v>
      </c>
      <c r="H5">
        <v>0</v>
      </c>
    </row>
    <row r="6" spans="2:8" x14ac:dyDescent="0.2">
      <c r="B6" s="345" t="s">
        <v>150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</row>
    <row r="7" spans="2:8" x14ac:dyDescent="0.2">
      <c r="B7" s="345" t="s">
        <v>27</v>
      </c>
      <c r="C7">
        <v>432612</v>
      </c>
      <c r="D7">
        <v>432612</v>
      </c>
      <c r="E7">
        <v>0</v>
      </c>
      <c r="F7">
        <v>0</v>
      </c>
      <c r="G7">
        <v>0</v>
      </c>
      <c r="H7">
        <v>0</v>
      </c>
    </row>
    <row r="8" spans="2:8" x14ac:dyDescent="0.2">
      <c r="B8" s="345" t="s">
        <v>24</v>
      </c>
      <c r="C8">
        <v>382193.98</v>
      </c>
      <c r="D8">
        <v>382193.98</v>
      </c>
      <c r="E8">
        <v>0</v>
      </c>
      <c r="F8">
        <v>0</v>
      </c>
      <c r="G8">
        <v>0</v>
      </c>
      <c r="H8">
        <v>0</v>
      </c>
    </row>
    <row r="9" spans="2:8" x14ac:dyDescent="0.2">
      <c r="B9" s="345" t="s">
        <v>29</v>
      </c>
      <c r="C9">
        <v>337987.5</v>
      </c>
      <c r="D9">
        <v>337987.5</v>
      </c>
      <c r="E9">
        <v>0</v>
      </c>
      <c r="F9">
        <v>0</v>
      </c>
      <c r="G9">
        <v>0</v>
      </c>
      <c r="H9">
        <v>0</v>
      </c>
    </row>
    <row r="10" spans="2:8" x14ac:dyDescent="0.2">
      <c r="B10" s="345" t="s">
        <v>30</v>
      </c>
      <c r="C10">
        <v>760252.23</v>
      </c>
      <c r="D10">
        <v>760252.23</v>
      </c>
      <c r="E10">
        <v>0</v>
      </c>
      <c r="F10">
        <v>0</v>
      </c>
      <c r="G10">
        <v>0</v>
      </c>
      <c r="H10">
        <v>0</v>
      </c>
    </row>
    <row r="11" spans="2:8" x14ac:dyDescent="0.2">
      <c r="B11" s="345" t="s">
        <v>79</v>
      </c>
      <c r="C11">
        <v>2142706.71</v>
      </c>
      <c r="D11">
        <v>2142706.71</v>
      </c>
      <c r="E11">
        <v>0</v>
      </c>
      <c r="F11">
        <v>0</v>
      </c>
      <c r="G11">
        <v>0</v>
      </c>
      <c r="H11">
        <v>0</v>
      </c>
    </row>
  </sheetData>
  <pageMargins left="0.7" right="0.7" top="0.75" bottom="0.75" header="0.3" footer="0.3"/>
  <pageSetup paperSize="9" scale="68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V30"/>
  <sheetViews>
    <sheetView topLeftCell="I1" workbookViewId="0">
      <selection activeCell="A12" sqref="A12"/>
    </sheetView>
  </sheetViews>
  <sheetFormatPr defaultColWidth="9.140625" defaultRowHeight="15.75" x14ac:dyDescent="0.25"/>
  <cols>
    <col min="1" max="1" width="0" style="333" hidden="1" customWidth="1"/>
    <col min="2" max="2" width="50.85546875" style="333" hidden="1" customWidth="1"/>
    <col min="3" max="3" width="15.28515625" style="333" hidden="1" customWidth="1"/>
    <col min="4" max="4" width="19.140625" style="333" hidden="1" customWidth="1"/>
    <col min="5" max="5" width="14.7109375" style="333" hidden="1" customWidth="1"/>
    <col min="6" max="7" width="15.5703125" style="333" hidden="1" customWidth="1"/>
    <col min="8" max="8" width="15" style="333" hidden="1" customWidth="1"/>
    <col min="9" max="9" width="9.140625" style="332"/>
    <col min="10" max="10" width="43" style="333" bestFit="1" customWidth="1"/>
    <col min="11" max="17" width="19.5703125" style="333" customWidth="1"/>
    <col min="18" max="18" width="16.140625" style="332" bestFit="1" customWidth="1"/>
    <col min="19" max="19" width="9.28515625" style="332" bestFit="1" customWidth="1"/>
    <col min="20" max="22" width="9.140625" style="332"/>
    <col min="23" max="16384" width="9.140625" style="333"/>
  </cols>
  <sheetData>
    <row r="1" spans="10:19" s="332" customFormat="1" x14ac:dyDescent="0.25"/>
    <row r="2" spans="10:19" s="332" customFormat="1" x14ac:dyDescent="0.25"/>
    <row r="3" spans="10:19" ht="66.75" customHeight="1" x14ac:dyDescent="0.25">
      <c r="J3" s="327"/>
      <c r="K3" s="328" t="s">
        <v>345</v>
      </c>
      <c r="L3" s="328" t="s">
        <v>356</v>
      </c>
      <c r="M3" s="328" t="s">
        <v>367</v>
      </c>
      <c r="N3" s="328" t="s">
        <v>341</v>
      </c>
      <c r="O3" s="328" t="s">
        <v>360</v>
      </c>
      <c r="P3" s="328" t="s">
        <v>361</v>
      </c>
      <c r="Q3" s="328" t="s">
        <v>362</v>
      </c>
    </row>
    <row r="4" spans="10:19" x14ac:dyDescent="0.25">
      <c r="J4" s="355" t="s">
        <v>28</v>
      </c>
      <c r="K4" s="329">
        <v>83133.5</v>
      </c>
      <c r="L4" s="329">
        <v>83133.5</v>
      </c>
      <c r="M4" s="329">
        <v>0</v>
      </c>
      <c r="N4" s="329">
        <v>0</v>
      </c>
      <c r="O4" s="329">
        <v>0</v>
      </c>
      <c r="P4" s="329">
        <v>0</v>
      </c>
      <c r="Q4" s="329">
        <v>0</v>
      </c>
    </row>
    <row r="5" spans="10:19" x14ac:dyDescent="0.25">
      <c r="J5" s="356" t="s">
        <v>363</v>
      </c>
      <c r="K5" s="330">
        <v>14595</v>
      </c>
      <c r="L5" s="330">
        <v>14595</v>
      </c>
      <c r="M5" s="330">
        <v>0</v>
      </c>
      <c r="N5" s="330">
        <v>0</v>
      </c>
      <c r="O5" s="330">
        <v>0</v>
      </c>
      <c r="P5" s="330">
        <v>0</v>
      </c>
      <c r="Q5" s="330">
        <v>0</v>
      </c>
    </row>
    <row r="6" spans="10:19" x14ac:dyDescent="0.25">
      <c r="J6" s="356" t="s">
        <v>374</v>
      </c>
      <c r="K6" s="330">
        <v>131932.5</v>
      </c>
      <c r="L6" s="330">
        <v>131932.5</v>
      </c>
      <c r="M6" s="330">
        <v>0</v>
      </c>
      <c r="N6" s="330">
        <v>0</v>
      </c>
      <c r="O6" s="330">
        <v>0</v>
      </c>
      <c r="P6" s="330">
        <v>0</v>
      </c>
      <c r="Q6" s="330">
        <v>0</v>
      </c>
    </row>
    <row r="7" spans="10:19" x14ac:dyDescent="0.25">
      <c r="J7" s="356" t="s">
        <v>27</v>
      </c>
      <c r="K7" s="330">
        <v>432612</v>
      </c>
      <c r="L7" s="330">
        <v>432612</v>
      </c>
      <c r="M7" s="330">
        <v>0</v>
      </c>
      <c r="N7" s="330">
        <v>0</v>
      </c>
      <c r="O7" s="330">
        <v>0</v>
      </c>
      <c r="P7" s="330">
        <v>0</v>
      </c>
      <c r="Q7" s="330">
        <v>0</v>
      </c>
    </row>
    <row r="8" spans="10:19" x14ac:dyDescent="0.25">
      <c r="J8" s="356" t="s">
        <v>24</v>
      </c>
      <c r="K8" s="330">
        <v>382193.98</v>
      </c>
      <c r="L8" s="330">
        <v>382193.98</v>
      </c>
      <c r="M8" s="330">
        <v>0</v>
      </c>
      <c r="N8" s="330">
        <v>0</v>
      </c>
      <c r="O8" s="330">
        <v>0</v>
      </c>
      <c r="P8" s="330">
        <v>0</v>
      </c>
      <c r="Q8" s="330">
        <v>0</v>
      </c>
      <c r="R8" s="334"/>
      <c r="S8" s="334"/>
    </row>
    <row r="9" spans="10:19" x14ac:dyDescent="0.25">
      <c r="J9" s="356" t="s">
        <v>29</v>
      </c>
      <c r="K9" s="330">
        <v>337987.5</v>
      </c>
      <c r="L9" s="330">
        <v>337987.5</v>
      </c>
      <c r="M9" s="330">
        <v>0</v>
      </c>
      <c r="N9" s="330">
        <v>0</v>
      </c>
      <c r="O9" s="330">
        <v>0</v>
      </c>
      <c r="P9" s="330">
        <v>0</v>
      </c>
      <c r="Q9" s="330">
        <v>0</v>
      </c>
      <c r="R9" s="334"/>
      <c r="S9" s="334"/>
    </row>
    <row r="10" spans="10:19" x14ac:dyDescent="0.25">
      <c r="J10" s="357" t="s">
        <v>30</v>
      </c>
      <c r="K10" s="330">
        <v>760252.23</v>
      </c>
      <c r="L10" s="330">
        <v>760252.23</v>
      </c>
      <c r="M10" s="330">
        <v>0</v>
      </c>
      <c r="N10" s="330">
        <v>0</v>
      </c>
      <c r="O10" s="330">
        <v>0</v>
      </c>
      <c r="P10" s="330">
        <v>0</v>
      </c>
      <c r="Q10" s="330">
        <v>0</v>
      </c>
      <c r="R10" s="334"/>
      <c r="S10" s="334"/>
    </row>
    <row r="11" spans="10:19" x14ac:dyDescent="0.25">
      <c r="J11" s="354" t="s">
        <v>79</v>
      </c>
      <c r="K11" s="331">
        <f t="shared" ref="K11:Q11" si="0">+SUM(K4:K10)</f>
        <v>2142706.71</v>
      </c>
      <c r="L11" s="331">
        <f t="shared" si="0"/>
        <v>2142706.71</v>
      </c>
      <c r="M11" s="331">
        <f t="shared" si="0"/>
        <v>0</v>
      </c>
      <c r="N11" s="331">
        <f t="shared" si="0"/>
        <v>0</v>
      </c>
      <c r="O11" s="331">
        <f t="shared" si="0"/>
        <v>0</v>
      </c>
      <c r="P11" s="331">
        <f t="shared" si="0"/>
        <v>0</v>
      </c>
      <c r="Q11" s="331">
        <f t="shared" si="0"/>
        <v>0</v>
      </c>
      <c r="R11" s="334"/>
      <c r="S11" s="334"/>
    </row>
    <row r="12" spans="10:19" x14ac:dyDescent="0.25">
      <c r="J12" s="332"/>
      <c r="K12" s="332"/>
      <c r="L12" s="332"/>
      <c r="M12" s="332"/>
      <c r="N12" s="332"/>
      <c r="O12" s="332"/>
      <c r="P12" s="332"/>
      <c r="Q12" s="332"/>
    </row>
    <row r="13" spans="10:19" s="332" customFormat="1" x14ac:dyDescent="0.25"/>
    <row r="14" spans="10:19" s="332" customFormat="1" x14ac:dyDescent="0.25"/>
    <row r="15" spans="10:19" s="332" customFormat="1" x14ac:dyDescent="0.25"/>
    <row r="16" spans="10:19" s="332" customFormat="1" x14ac:dyDescent="0.25"/>
    <row r="17" spans="11:17" s="332" customFormat="1" x14ac:dyDescent="0.25">
      <c r="K17" s="353"/>
      <c r="L17" s="353"/>
      <c r="M17" s="353"/>
      <c r="N17" s="353"/>
      <c r="O17" s="353"/>
      <c r="P17" s="353"/>
      <c r="Q17" s="353"/>
    </row>
    <row r="18" spans="11:17" s="332" customFormat="1" x14ac:dyDescent="0.25">
      <c r="K18" s="353"/>
      <c r="L18" s="353"/>
      <c r="M18" s="353"/>
      <c r="N18" s="353"/>
      <c r="O18" s="353"/>
      <c r="P18" s="353"/>
      <c r="Q18" s="353"/>
    </row>
    <row r="19" spans="11:17" s="332" customFormat="1" x14ac:dyDescent="0.25">
      <c r="K19" s="353"/>
      <c r="L19" s="353"/>
      <c r="M19" s="353"/>
      <c r="N19" s="353"/>
      <c r="O19" s="353"/>
      <c r="P19" s="353"/>
      <c r="Q19" s="353"/>
    </row>
    <row r="20" spans="11:17" s="332" customFormat="1" x14ac:dyDescent="0.25">
      <c r="K20" s="353"/>
      <c r="L20" s="353"/>
      <c r="M20" s="353"/>
      <c r="N20" s="353"/>
      <c r="O20" s="353"/>
      <c r="P20" s="353"/>
      <c r="Q20" s="353"/>
    </row>
    <row r="21" spans="11:17" s="332" customFormat="1" x14ac:dyDescent="0.25">
      <c r="K21" s="358"/>
      <c r="L21" s="358"/>
      <c r="M21" s="358"/>
      <c r="N21" s="358"/>
      <c r="O21" s="358"/>
      <c r="P21" s="358"/>
      <c r="Q21" s="358"/>
    </row>
    <row r="22" spans="11:17" s="332" customFormat="1" x14ac:dyDescent="0.25">
      <c r="K22" s="353"/>
      <c r="L22" s="353"/>
      <c r="M22" s="353"/>
      <c r="N22" s="353"/>
      <c r="O22" s="353"/>
      <c r="P22" s="353"/>
      <c r="Q22" s="353"/>
    </row>
    <row r="23" spans="11:17" s="332" customFormat="1" x14ac:dyDescent="0.25"/>
    <row r="24" spans="11:17" s="332" customFormat="1" x14ac:dyDescent="0.25"/>
    <row r="25" spans="11:17" s="332" customFormat="1" x14ac:dyDescent="0.25"/>
    <row r="26" spans="11:17" s="332" customFormat="1" x14ac:dyDescent="0.25"/>
    <row r="27" spans="11:17" s="332" customFormat="1" x14ac:dyDescent="0.25"/>
    <row r="28" spans="11:17" s="332" customFormat="1" x14ac:dyDescent="0.25"/>
    <row r="29" spans="11:17" s="332" customFormat="1" x14ac:dyDescent="0.25"/>
    <row r="30" spans="11:17" s="332" customFormat="1" x14ac:dyDescent="0.25"/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71"/>
  <sheetViews>
    <sheetView zoomScale="85" zoomScaleNormal="85" workbookViewId="0">
      <selection activeCell="B38" sqref="B38"/>
    </sheetView>
  </sheetViews>
  <sheetFormatPr defaultColWidth="9.140625" defaultRowHeight="15" x14ac:dyDescent="0.25"/>
  <cols>
    <col min="1" max="1" width="39.85546875" style="261" bestFit="1" customWidth="1"/>
    <col min="2" max="2" width="53.42578125" style="261" bestFit="1" customWidth="1"/>
    <col min="3" max="3" width="46.7109375" style="261" bestFit="1" customWidth="1"/>
    <col min="4" max="4" width="58.140625" style="261" bestFit="1" customWidth="1"/>
    <col min="5" max="5" width="28.140625" style="261" bestFit="1" customWidth="1"/>
    <col min="6" max="8" width="12.42578125" style="261" bestFit="1" customWidth="1"/>
    <col min="9" max="9" width="50.85546875" style="268" customWidth="1"/>
    <col min="10" max="13" width="25.5703125" style="268" bestFit="1" customWidth="1"/>
    <col min="14" max="16384" width="9.140625" style="261"/>
  </cols>
  <sheetData>
    <row r="1" spans="1:13" ht="20.25" x14ac:dyDescent="0.3">
      <c r="A1" s="260" t="s">
        <v>348</v>
      </c>
    </row>
    <row r="3" spans="1:13" s="262" customFormat="1" ht="30" x14ac:dyDescent="0.25">
      <c r="A3" s="473" t="s">
        <v>78</v>
      </c>
      <c r="B3" s="474" t="s">
        <v>358</v>
      </c>
      <c r="C3"/>
      <c r="D3"/>
      <c r="E3"/>
      <c r="F3"/>
      <c r="G3"/>
      <c r="H3"/>
      <c r="I3" s="269"/>
      <c r="J3" s="269"/>
      <c r="K3" s="269"/>
      <c r="L3" s="269"/>
      <c r="M3" s="269"/>
    </row>
    <row r="4" spans="1:13" s="262" customFormat="1" x14ac:dyDescent="0.25">
      <c r="A4" s="475" t="s">
        <v>157</v>
      </c>
      <c r="B4" s="476">
        <v>275000</v>
      </c>
      <c r="C4"/>
      <c r="D4"/>
      <c r="E4"/>
      <c r="F4" s="29"/>
      <c r="G4" s="29"/>
      <c r="H4" s="29"/>
      <c r="I4" s="271"/>
      <c r="J4" s="271"/>
      <c r="K4" s="271"/>
      <c r="L4" s="271"/>
      <c r="M4" s="271"/>
    </row>
    <row r="5" spans="1:13" x14ac:dyDescent="0.25">
      <c r="A5" s="475" t="s">
        <v>28</v>
      </c>
      <c r="B5" s="476">
        <v>69671.63</v>
      </c>
      <c r="C5"/>
      <c r="D5"/>
      <c r="E5"/>
      <c r="F5"/>
      <c r="G5"/>
      <c r="H5"/>
      <c r="I5" s="269"/>
      <c r="J5" s="269"/>
      <c r="K5" s="269"/>
      <c r="L5" s="269"/>
      <c r="M5" s="269"/>
    </row>
    <row r="6" spans="1:13" x14ac:dyDescent="0.25">
      <c r="A6" s="475" t="s">
        <v>27</v>
      </c>
      <c r="B6" s="476">
        <v>41731.879999999997</v>
      </c>
      <c r="C6"/>
      <c r="D6"/>
      <c r="E6"/>
      <c r="F6"/>
      <c r="G6"/>
      <c r="H6"/>
      <c r="I6" s="269"/>
      <c r="J6" s="269"/>
      <c r="K6" s="269"/>
      <c r="L6" s="269"/>
      <c r="M6" s="269"/>
    </row>
    <row r="7" spans="1:13" x14ac:dyDescent="0.25">
      <c r="A7" s="475" t="s">
        <v>24</v>
      </c>
      <c r="B7" s="476">
        <v>90000.99</v>
      </c>
      <c r="C7"/>
      <c r="D7"/>
      <c r="E7"/>
      <c r="F7"/>
      <c r="G7"/>
      <c r="H7"/>
      <c r="I7" s="269"/>
      <c r="J7" s="269"/>
      <c r="K7" s="269"/>
      <c r="L7" s="269"/>
      <c r="M7" s="269"/>
    </row>
    <row r="8" spans="1:13" x14ac:dyDescent="0.25">
      <c r="A8" s="475" t="s">
        <v>29</v>
      </c>
      <c r="B8" s="476">
        <v>681811.7</v>
      </c>
      <c r="C8"/>
      <c r="D8"/>
      <c r="E8"/>
      <c r="F8"/>
      <c r="G8"/>
      <c r="H8"/>
      <c r="I8" s="269"/>
      <c r="J8" s="269"/>
      <c r="K8" s="269"/>
      <c r="L8" s="269"/>
      <c r="M8" s="269"/>
    </row>
    <row r="9" spans="1:13" x14ac:dyDescent="0.25">
      <c r="A9" s="475" t="s">
        <v>30</v>
      </c>
      <c r="B9" s="476">
        <v>321969.06999999995</v>
      </c>
      <c r="C9"/>
      <c r="D9"/>
      <c r="E9"/>
      <c r="F9"/>
      <c r="G9"/>
      <c r="H9"/>
      <c r="I9" s="269"/>
      <c r="J9" s="269"/>
      <c r="K9" s="269"/>
      <c r="L9" s="269"/>
      <c r="M9" s="269"/>
    </row>
    <row r="10" spans="1:13" x14ac:dyDescent="0.25">
      <c r="A10" s="475" t="s">
        <v>57</v>
      </c>
      <c r="B10" s="476">
        <v>348539.91000000003</v>
      </c>
      <c r="C10"/>
      <c r="D10"/>
      <c r="E10"/>
      <c r="F10"/>
      <c r="G10"/>
      <c r="H10"/>
      <c r="I10" s="269"/>
      <c r="J10" s="269"/>
      <c r="K10" s="269"/>
      <c r="L10" s="269"/>
      <c r="M10" s="269"/>
    </row>
    <row r="11" spans="1:13" x14ac:dyDescent="0.25">
      <c r="A11" s="475" t="s">
        <v>445</v>
      </c>
      <c r="B11" s="476">
        <v>34900.199999999997</v>
      </c>
      <c r="C11"/>
      <c r="D11"/>
      <c r="E11"/>
      <c r="F11"/>
      <c r="G11"/>
      <c r="H11"/>
      <c r="I11" s="269"/>
      <c r="J11" s="269"/>
      <c r="K11" s="269"/>
      <c r="L11" s="269"/>
      <c r="M11" s="269"/>
    </row>
    <row r="12" spans="1:13" x14ac:dyDescent="0.25">
      <c r="A12" s="475" t="s">
        <v>363</v>
      </c>
      <c r="B12" s="476">
        <v>51135.3</v>
      </c>
      <c r="C12"/>
      <c r="D12"/>
      <c r="E12"/>
      <c r="F12"/>
      <c r="G12"/>
      <c r="H12"/>
      <c r="I12" s="269"/>
      <c r="J12" s="269"/>
      <c r="K12" s="269"/>
      <c r="L12" s="269"/>
      <c r="M12" s="269"/>
    </row>
    <row r="13" spans="1:13" x14ac:dyDescent="0.25">
      <c r="A13" s="475" t="s">
        <v>374</v>
      </c>
      <c r="B13" s="476">
        <v>91623.09</v>
      </c>
      <c r="C13"/>
      <c r="D13"/>
      <c r="E13"/>
      <c r="F13"/>
      <c r="G13"/>
      <c r="H13"/>
      <c r="I13" s="269"/>
      <c r="J13" s="269"/>
      <c r="K13" s="269"/>
      <c r="L13" s="269"/>
      <c r="M13" s="269"/>
    </row>
    <row r="14" spans="1:13" x14ac:dyDescent="0.25">
      <c r="A14" s="475" t="s">
        <v>79</v>
      </c>
      <c r="B14" s="476">
        <v>2006383.7700000003</v>
      </c>
      <c r="C14"/>
      <c r="D14"/>
      <c r="E14"/>
      <c r="F14"/>
      <c r="G14"/>
      <c r="H14"/>
      <c r="I14" s="269"/>
      <c r="J14" s="269"/>
      <c r="K14" s="269"/>
      <c r="L14" s="269"/>
      <c r="M14" s="269"/>
    </row>
    <row r="15" spans="1:13" x14ac:dyDescent="0.25">
      <c r="A15"/>
      <c r="B15"/>
      <c r="C15"/>
      <c r="D15"/>
      <c r="E15"/>
      <c r="F15"/>
      <c r="G15"/>
      <c r="H15"/>
      <c r="I15" s="269"/>
      <c r="J15" s="269"/>
      <c r="K15" s="269"/>
      <c r="L15" s="269"/>
      <c r="M15" s="269"/>
    </row>
    <row r="16" spans="1:13" x14ac:dyDescent="0.25">
      <c r="A16"/>
      <c r="B16"/>
      <c r="C16"/>
      <c r="D16"/>
      <c r="E16"/>
      <c r="F16"/>
      <c r="G16"/>
      <c r="H16"/>
      <c r="I16" s="269"/>
      <c r="J16" s="269"/>
      <c r="K16" s="269"/>
      <c r="L16" s="269"/>
      <c r="M16" s="269"/>
    </row>
    <row r="17" spans="1:14" x14ac:dyDescent="0.25">
      <c r="A17"/>
      <c r="B17"/>
      <c r="C17"/>
      <c r="D17"/>
      <c r="E17"/>
      <c r="F17"/>
      <c r="G17"/>
      <c r="H17"/>
      <c r="I17" s="269"/>
      <c r="J17" s="269"/>
      <c r="K17" s="269"/>
      <c r="L17" s="269"/>
      <c r="M17" s="269"/>
    </row>
    <row r="18" spans="1:14" x14ac:dyDescent="0.25">
      <c r="A18"/>
      <c r="B18"/>
      <c r="C18"/>
      <c r="D18"/>
      <c r="E18"/>
      <c r="F18"/>
      <c r="G18"/>
      <c r="H18"/>
      <c r="I18" s="269"/>
      <c r="J18" s="269"/>
      <c r="K18" s="269"/>
      <c r="L18" s="269"/>
      <c r="M18" s="269"/>
    </row>
    <row r="19" spans="1:14" x14ac:dyDescent="0.25">
      <c r="A19"/>
      <c r="B19"/>
      <c r="C19"/>
      <c r="D19"/>
      <c r="E19"/>
      <c r="F19"/>
      <c r="G19"/>
      <c r="H19"/>
      <c r="I19" s="269"/>
      <c r="J19" s="269"/>
      <c r="K19" s="269"/>
      <c r="L19" s="269"/>
      <c r="M19" s="269"/>
    </row>
    <row r="20" spans="1:14" x14ac:dyDescent="0.25">
      <c r="A20"/>
      <c r="B20"/>
      <c r="C20"/>
      <c r="D20"/>
      <c r="E20"/>
      <c r="F20"/>
      <c r="G20"/>
      <c r="H20"/>
      <c r="I20" s="269"/>
      <c r="J20" s="269"/>
      <c r="K20" s="269"/>
      <c r="L20" s="269"/>
      <c r="M20" s="269"/>
    </row>
    <row r="21" spans="1:14" x14ac:dyDescent="0.25">
      <c r="A21"/>
      <c r="B21"/>
      <c r="C21"/>
      <c r="D21"/>
      <c r="E21"/>
      <c r="F21"/>
      <c r="G21"/>
      <c r="H21"/>
      <c r="I21" s="269"/>
      <c r="J21" s="269"/>
      <c r="K21" s="269"/>
      <c r="L21" s="269"/>
      <c r="M21" s="269"/>
    </row>
    <row r="22" spans="1:14" x14ac:dyDescent="0.25">
      <c r="A22"/>
      <c r="B22"/>
      <c r="C22"/>
      <c r="D22"/>
      <c r="E22"/>
      <c r="F22"/>
      <c r="G22"/>
      <c r="H22"/>
      <c r="I22" s="269"/>
      <c r="J22" s="269"/>
      <c r="K22" s="269"/>
      <c r="L22" s="269"/>
      <c r="M22" s="269"/>
    </row>
    <row r="23" spans="1:14" x14ac:dyDescent="0.25">
      <c r="A23"/>
      <c r="B23"/>
      <c r="C23"/>
      <c r="D23"/>
      <c r="E23"/>
      <c r="F23"/>
      <c r="G23"/>
      <c r="H23"/>
      <c r="I23" s="269"/>
      <c r="J23" s="269"/>
      <c r="K23" s="269"/>
      <c r="L23" s="269"/>
      <c r="M23" s="269"/>
    </row>
    <row r="24" spans="1:14" x14ac:dyDescent="0.25">
      <c r="A24"/>
      <c r="B24"/>
      <c r="C24"/>
      <c r="D24"/>
      <c r="E24"/>
      <c r="F24"/>
      <c r="G24"/>
      <c r="H24"/>
      <c r="I24" s="269"/>
      <c r="J24" s="269"/>
      <c r="K24" s="269"/>
      <c r="L24" s="269"/>
      <c r="M24" s="269"/>
    </row>
    <row r="25" spans="1:14" x14ac:dyDescent="0.25">
      <c r="A25"/>
      <c r="B25"/>
      <c r="C25"/>
      <c r="D25"/>
      <c r="E25"/>
      <c r="F25"/>
      <c r="G25"/>
      <c r="H25"/>
      <c r="I25" s="269"/>
      <c r="J25" s="269"/>
      <c r="K25" s="269"/>
      <c r="L25" s="269"/>
      <c r="M25" s="269"/>
    </row>
    <row r="26" spans="1:14" x14ac:dyDescent="0.25">
      <c r="A26"/>
      <c r="B26"/>
      <c r="C26"/>
      <c r="D26"/>
      <c r="E26"/>
      <c r="F26"/>
      <c r="G26"/>
      <c r="H26"/>
      <c r="I26" s="269"/>
      <c r="J26" s="269"/>
      <c r="K26" s="269"/>
      <c r="L26" s="269"/>
      <c r="M26" s="269"/>
    </row>
    <row r="27" spans="1:14" x14ac:dyDescent="0.25">
      <c r="A27"/>
      <c r="B27"/>
      <c r="C27"/>
      <c r="D27"/>
      <c r="E27"/>
      <c r="F27"/>
      <c r="G27"/>
      <c r="H27"/>
      <c r="I27" s="269"/>
      <c r="J27" s="269"/>
      <c r="K27" s="269"/>
      <c r="L27" s="269"/>
      <c r="M27" s="269"/>
    </row>
    <row r="28" spans="1:14" x14ac:dyDescent="0.25">
      <c r="A28"/>
      <c r="B28"/>
      <c r="C28"/>
      <c r="D28"/>
      <c r="E28"/>
      <c r="F28"/>
      <c r="G28"/>
      <c r="H28"/>
      <c r="I28" s="269"/>
      <c r="J28" s="269"/>
      <c r="K28" s="269"/>
      <c r="L28" s="269"/>
      <c r="M28" s="269"/>
    </row>
    <row r="29" spans="1:14" x14ac:dyDescent="0.25">
      <c r="A29"/>
      <c r="B29"/>
      <c r="C29"/>
      <c r="D29"/>
      <c r="E29"/>
      <c r="F29"/>
      <c r="G29"/>
      <c r="H29"/>
      <c r="J29" s="273"/>
      <c r="K29" s="273"/>
      <c r="L29" s="273"/>
      <c r="M29" s="273"/>
    </row>
    <row r="30" spans="1:14" ht="24.75" customHeight="1" x14ac:dyDescent="0.25">
      <c r="A30"/>
      <c r="B30" s="270"/>
      <c r="C30" s="270"/>
      <c r="D30" s="270"/>
      <c r="E30" s="270"/>
      <c r="F30"/>
      <c r="G30"/>
      <c r="H30"/>
      <c r="I30" s="269"/>
      <c r="J30" s="493" t="s">
        <v>346</v>
      </c>
      <c r="K30" s="493"/>
      <c r="L30" s="493"/>
      <c r="M30" s="493"/>
      <c r="N30" s="264"/>
    </row>
    <row r="31" spans="1:14" ht="51" customHeight="1" x14ac:dyDescent="0.25">
      <c r="A31"/>
      <c r="B31"/>
      <c r="C31"/>
      <c r="D31"/>
      <c r="E31"/>
      <c r="F31"/>
      <c r="G31"/>
      <c r="H31"/>
      <c r="I31" s="276"/>
      <c r="J31" s="277" t="s">
        <v>345</v>
      </c>
      <c r="K31" s="277" t="s">
        <v>353</v>
      </c>
      <c r="L31" s="277" t="s">
        <v>354</v>
      </c>
      <c r="M31" s="277" t="s">
        <v>341</v>
      </c>
      <c r="N31" s="264"/>
    </row>
    <row r="32" spans="1:14" ht="15.75" x14ac:dyDescent="0.25">
      <c r="A32"/>
      <c r="B32"/>
      <c r="C32"/>
      <c r="D32"/>
      <c r="E32"/>
      <c r="F32"/>
      <c r="G32"/>
      <c r="H32"/>
      <c r="I32" s="278" t="s">
        <v>22</v>
      </c>
      <c r="J32" s="279">
        <f>+SUM(J33:J47)</f>
        <v>745668.79</v>
      </c>
      <c r="K32" s="279">
        <f t="shared" ref="K32:M32" si="0">+SUM(K33:K47)</f>
        <v>321440.05</v>
      </c>
      <c r="L32" s="279">
        <f t="shared" si="0"/>
        <v>360699.05</v>
      </c>
      <c r="M32" s="279">
        <f t="shared" si="0"/>
        <v>63529.69</v>
      </c>
      <c r="N32" s="264"/>
    </row>
    <row r="33" spans="1:14" ht="15.75" x14ac:dyDescent="0.25">
      <c r="A33"/>
      <c r="B33"/>
      <c r="C33"/>
      <c r="D33"/>
      <c r="E33"/>
      <c r="F33"/>
      <c r="G33"/>
      <c r="H33"/>
      <c r="I33" s="280" t="s">
        <v>157</v>
      </c>
      <c r="J33" s="281">
        <v>0</v>
      </c>
      <c r="K33" s="281">
        <v>0</v>
      </c>
      <c r="L33" s="281">
        <v>0</v>
      </c>
      <c r="M33" s="281">
        <v>0</v>
      </c>
      <c r="N33" s="264"/>
    </row>
    <row r="34" spans="1:14" ht="15.75" x14ac:dyDescent="0.25">
      <c r="A34"/>
      <c r="F34"/>
      <c r="G34"/>
      <c r="H34"/>
      <c r="I34" s="280" t="s">
        <v>338</v>
      </c>
      <c r="J34" s="281">
        <v>0</v>
      </c>
      <c r="K34" s="281">
        <v>0</v>
      </c>
      <c r="L34" s="281">
        <v>0</v>
      </c>
      <c r="M34" s="281">
        <v>0</v>
      </c>
      <c r="N34" s="264"/>
    </row>
    <row r="35" spans="1:14" ht="15.75" x14ac:dyDescent="0.25">
      <c r="A35"/>
      <c r="B35"/>
      <c r="C35"/>
      <c r="D35"/>
      <c r="E35"/>
      <c r="F35"/>
      <c r="G35"/>
      <c r="H35"/>
      <c r="I35" s="280" t="s">
        <v>28</v>
      </c>
      <c r="J35" s="281">
        <v>55935.83</v>
      </c>
      <c r="K35" s="281">
        <v>55935.83</v>
      </c>
      <c r="L35" s="281">
        <v>0</v>
      </c>
      <c r="M35" s="281">
        <v>0</v>
      </c>
      <c r="N35" s="264"/>
    </row>
    <row r="36" spans="1:14" ht="15.75" x14ac:dyDescent="0.25">
      <c r="A36"/>
      <c r="B36"/>
      <c r="C36"/>
      <c r="D36"/>
      <c r="E36"/>
      <c r="F36"/>
      <c r="G36"/>
      <c r="H36"/>
      <c r="I36" s="280" t="s">
        <v>56</v>
      </c>
      <c r="J36" s="281">
        <v>234865.69</v>
      </c>
      <c r="K36" s="281">
        <v>0</v>
      </c>
      <c r="L36" s="281">
        <v>171336</v>
      </c>
      <c r="M36" s="281">
        <v>63529.69</v>
      </c>
      <c r="N36" s="264"/>
    </row>
    <row r="37" spans="1:14" ht="15.75" x14ac:dyDescent="0.25">
      <c r="A37"/>
      <c r="B37"/>
      <c r="C37"/>
      <c r="D37"/>
      <c r="E37"/>
      <c r="F37"/>
      <c r="G37"/>
      <c r="H37"/>
      <c r="I37" s="280" t="s">
        <v>27</v>
      </c>
      <c r="J37" s="281">
        <v>0</v>
      </c>
      <c r="K37" s="281">
        <v>0</v>
      </c>
      <c r="L37" s="281">
        <v>0</v>
      </c>
      <c r="M37" s="281">
        <v>0</v>
      </c>
      <c r="N37" s="264"/>
    </row>
    <row r="38" spans="1:14" ht="15.75" x14ac:dyDescent="0.25">
      <c r="A38"/>
      <c r="B38"/>
      <c r="C38"/>
      <c r="D38"/>
      <c r="E38"/>
      <c r="F38"/>
      <c r="G38"/>
      <c r="H38"/>
      <c r="I38" s="280" t="s">
        <v>24</v>
      </c>
      <c r="J38" s="281">
        <v>231461.12</v>
      </c>
      <c r="K38" s="281">
        <v>231461.12</v>
      </c>
      <c r="L38" s="281">
        <v>0</v>
      </c>
      <c r="M38" s="281">
        <v>0</v>
      </c>
      <c r="N38" s="264"/>
    </row>
    <row r="39" spans="1:14" ht="15.75" x14ac:dyDescent="0.25">
      <c r="A39"/>
      <c r="B39"/>
      <c r="C39"/>
      <c r="D39"/>
      <c r="E39"/>
      <c r="F39"/>
      <c r="G39"/>
      <c r="H39"/>
      <c r="I39" s="280" t="s">
        <v>44</v>
      </c>
      <c r="J39" s="281">
        <v>0</v>
      </c>
      <c r="K39" s="281">
        <v>0</v>
      </c>
      <c r="L39" s="281">
        <v>0</v>
      </c>
      <c r="M39" s="281">
        <v>0</v>
      </c>
      <c r="N39" s="264"/>
    </row>
    <row r="40" spans="1:14" ht="15.75" x14ac:dyDescent="0.25">
      <c r="A40"/>
      <c r="B40"/>
      <c r="C40"/>
      <c r="D40"/>
      <c r="E40"/>
      <c r="F40"/>
      <c r="G40"/>
      <c r="H40"/>
      <c r="I40" s="280" t="s">
        <v>38</v>
      </c>
      <c r="J40" s="281">
        <v>0</v>
      </c>
      <c r="K40" s="281">
        <v>0</v>
      </c>
      <c r="L40" s="281">
        <v>0</v>
      </c>
      <c r="M40" s="281">
        <v>0</v>
      </c>
      <c r="N40" s="264"/>
    </row>
    <row r="41" spans="1:14" ht="15.75" x14ac:dyDescent="0.25">
      <c r="A41"/>
      <c r="B41"/>
      <c r="C41"/>
      <c r="D41"/>
      <c r="E41"/>
      <c r="F41"/>
      <c r="G41"/>
      <c r="H41"/>
      <c r="I41" s="280" t="s">
        <v>339</v>
      </c>
      <c r="J41" s="281">
        <v>0</v>
      </c>
      <c r="K41" s="281">
        <v>0</v>
      </c>
      <c r="L41" s="281">
        <v>0</v>
      </c>
      <c r="M41" s="281">
        <v>0</v>
      </c>
      <c r="N41" s="264"/>
    </row>
    <row r="42" spans="1:14" ht="15.75" x14ac:dyDescent="0.25">
      <c r="A42"/>
      <c r="B42"/>
      <c r="C42"/>
      <c r="D42"/>
      <c r="E42"/>
      <c r="F42"/>
      <c r="G42"/>
      <c r="H42"/>
      <c r="I42" s="280" t="s">
        <v>337</v>
      </c>
      <c r="J42" s="281">
        <v>0</v>
      </c>
      <c r="K42" s="281">
        <v>0</v>
      </c>
      <c r="L42" s="281">
        <v>0</v>
      </c>
      <c r="M42" s="281">
        <v>0</v>
      </c>
      <c r="N42" s="264"/>
    </row>
    <row r="43" spans="1:14" ht="15.75" x14ac:dyDescent="0.25">
      <c r="A43"/>
      <c r="B43"/>
      <c r="C43"/>
      <c r="D43"/>
      <c r="E43"/>
      <c r="F43"/>
      <c r="G43"/>
      <c r="H43"/>
      <c r="I43" s="280" t="s">
        <v>30</v>
      </c>
      <c r="J43" s="281">
        <v>34043.1</v>
      </c>
      <c r="K43" s="281">
        <v>34043.1</v>
      </c>
      <c r="L43" s="281">
        <v>0</v>
      </c>
      <c r="M43" s="281">
        <v>0</v>
      </c>
      <c r="N43" s="264"/>
    </row>
    <row r="44" spans="1:14" ht="15.75" x14ac:dyDescent="0.25">
      <c r="A44"/>
      <c r="B44"/>
      <c r="C44"/>
      <c r="D44"/>
      <c r="E44"/>
      <c r="F44"/>
      <c r="G44"/>
      <c r="H44"/>
      <c r="I44" s="280" t="s">
        <v>343</v>
      </c>
      <c r="J44" s="281">
        <v>0</v>
      </c>
      <c r="K44" s="281">
        <v>0</v>
      </c>
      <c r="L44" s="281">
        <v>0</v>
      </c>
      <c r="M44" s="281">
        <v>0</v>
      </c>
      <c r="N44" s="264"/>
    </row>
    <row r="45" spans="1:14" ht="15.75" x14ac:dyDescent="0.25">
      <c r="A45"/>
      <c r="B45"/>
      <c r="C45"/>
      <c r="D45"/>
      <c r="E45"/>
      <c r="F45"/>
      <c r="G45"/>
      <c r="H45"/>
      <c r="I45" s="280" t="s">
        <v>150</v>
      </c>
      <c r="J45" s="281">
        <v>189363.05</v>
      </c>
      <c r="K45" s="281">
        <v>0</v>
      </c>
      <c r="L45" s="281">
        <v>189363.05</v>
      </c>
      <c r="M45" s="281">
        <v>0</v>
      </c>
      <c r="N45" s="264"/>
    </row>
    <row r="46" spans="1:14" ht="15.75" x14ac:dyDescent="0.25">
      <c r="A46"/>
      <c r="B46"/>
      <c r="C46"/>
      <c r="D46"/>
      <c r="E46"/>
      <c r="F46"/>
      <c r="G46"/>
      <c r="H46"/>
      <c r="I46" s="280" t="s">
        <v>351</v>
      </c>
      <c r="J46" s="281">
        <v>0</v>
      </c>
      <c r="K46" s="281">
        <v>0</v>
      </c>
      <c r="L46" s="281">
        <v>0</v>
      </c>
      <c r="M46" s="281">
        <v>0</v>
      </c>
      <c r="N46" s="264"/>
    </row>
    <row r="47" spans="1:14" ht="15.75" x14ac:dyDescent="0.25">
      <c r="A47"/>
      <c r="B47"/>
      <c r="C47"/>
      <c r="D47"/>
      <c r="E47"/>
      <c r="F47"/>
      <c r="G47"/>
      <c r="H47"/>
      <c r="I47" s="282" t="s">
        <v>350</v>
      </c>
      <c r="J47" s="283">
        <v>0</v>
      </c>
      <c r="K47" s="283">
        <v>0</v>
      </c>
      <c r="L47" s="283">
        <v>0</v>
      </c>
      <c r="M47" s="283">
        <v>0</v>
      </c>
      <c r="N47" s="264"/>
    </row>
    <row r="48" spans="1:14" ht="15.75" x14ac:dyDescent="0.25">
      <c r="A48"/>
      <c r="B48"/>
      <c r="C48"/>
      <c r="D48"/>
      <c r="E48"/>
      <c r="F48"/>
      <c r="G48"/>
      <c r="H48"/>
      <c r="I48" s="278" t="s">
        <v>347</v>
      </c>
      <c r="J48" s="284">
        <f>+SUM(J49:J55)</f>
        <v>1784038.72</v>
      </c>
      <c r="K48" s="284">
        <f t="shared" ref="K48:M48" si="1">+SUM(K49:K55)</f>
        <v>1784038.72</v>
      </c>
      <c r="L48" s="284">
        <f t="shared" si="1"/>
        <v>0</v>
      </c>
      <c r="M48" s="284">
        <f t="shared" si="1"/>
        <v>0</v>
      </c>
      <c r="N48" s="264"/>
    </row>
    <row r="49" spans="1:14" ht="15.75" x14ac:dyDescent="0.25">
      <c r="A49"/>
      <c r="B49"/>
      <c r="C49"/>
      <c r="D49"/>
      <c r="E49"/>
      <c r="F49"/>
      <c r="G49"/>
      <c r="H49"/>
      <c r="I49" s="280" t="s">
        <v>28</v>
      </c>
      <c r="J49" s="281">
        <v>48764.7</v>
      </c>
      <c r="K49" s="281">
        <v>48764.7</v>
      </c>
      <c r="L49" s="281">
        <v>0</v>
      </c>
      <c r="M49" s="281">
        <v>0</v>
      </c>
      <c r="N49" s="264"/>
    </row>
    <row r="50" spans="1:14" ht="15.75" x14ac:dyDescent="0.25">
      <c r="A50"/>
      <c r="B50"/>
      <c r="C50"/>
      <c r="D50"/>
      <c r="E50"/>
      <c r="F50"/>
      <c r="G50"/>
      <c r="H50"/>
      <c r="I50" s="280" t="s">
        <v>69</v>
      </c>
      <c r="J50" s="281">
        <v>0</v>
      </c>
      <c r="K50" s="281">
        <v>0</v>
      </c>
      <c r="L50" s="281">
        <v>0</v>
      </c>
      <c r="M50" s="281">
        <v>0</v>
      </c>
      <c r="N50" s="264"/>
    </row>
    <row r="51" spans="1:14" ht="15.75" x14ac:dyDescent="0.25">
      <c r="A51"/>
      <c r="B51"/>
      <c r="C51"/>
      <c r="D51"/>
      <c r="E51"/>
      <c r="F51"/>
      <c r="G51"/>
      <c r="H51"/>
      <c r="I51" s="280" t="s">
        <v>27</v>
      </c>
      <c r="J51" s="281">
        <v>543851.30000000005</v>
      </c>
      <c r="K51" s="281">
        <v>543851.30000000005</v>
      </c>
      <c r="L51" s="281">
        <v>0</v>
      </c>
      <c r="M51" s="281">
        <v>0</v>
      </c>
      <c r="N51" s="264"/>
    </row>
    <row r="52" spans="1:14" ht="15.75" x14ac:dyDescent="0.25">
      <c r="A52"/>
      <c r="B52"/>
      <c r="C52"/>
      <c r="D52"/>
      <c r="E52"/>
      <c r="F52"/>
      <c r="G52"/>
      <c r="H52"/>
      <c r="I52" s="280" t="s">
        <v>24</v>
      </c>
      <c r="J52" s="281">
        <v>269052.39</v>
      </c>
      <c r="K52" s="281">
        <v>269052.39</v>
      </c>
      <c r="L52" s="281">
        <v>0</v>
      </c>
      <c r="M52" s="281">
        <v>0</v>
      </c>
      <c r="N52" s="264"/>
    </row>
    <row r="53" spans="1:14" ht="15.75" x14ac:dyDescent="0.25">
      <c r="A53"/>
      <c r="B53"/>
      <c r="C53"/>
      <c r="D53"/>
      <c r="E53"/>
      <c r="F53"/>
      <c r="G53"/>
      <c r="H53"/>
      <c r="I53" s="280" t="s">
        <v>29</v>
      </c>
      <c r="J53" s="281">
        <v>766464.52999999991</v>
      </c>
      <c r="K53" s="281">
        <v>766464.52999999991</v>
      </c>
      <c r="L53" s="281">
        <v>0</v>
      </c>
      <c r="M53" s="281">
        <v>0</v>
      </c>
      <c r="N53" s="264"/>
    </row>
    <row r="54" spans="1:14" ht="15.75" x14ac:dyDescent="0.25">
      <c r="A54"/>
      <c r="B54"/>
      <c r="C54"/>
      <c r="D54"/>
      <c r="E54"/>
      <c r="F54"/>
      <c r="G54"/>
      <c r="H54"/>
      <c r="I54" s="280" t="s">
        <v>30</v>
      </c>
      <c r="J54" s="281">
        <v>155905.79999999999</v>
      </c>
      <c r="K54" s="281">
        <v>155905.79999999999</v>
      </c>
      <c r="L54" s="281">
        <v>0</v>
      </c>
      <c r="M54" s="281">
        <v>0</v>
      </c>
      <c r="N54" s="264"/>
    </row>
    <row r="55" spans="1:14" ht="15.75" x14ac:dyDescent="0.25">
      <c r="A55"/>
      <c r="B55"/>
      <c r="C55"/>
      <c r="D55"/>
      <c r="E55"/>
      <c r="F55"/>
      <c r="G55"/>
      <c r="H55"/>
      <c r="I55" s="282" t="s">
        <v>102</v>
      </c>
      <c r="J55" s="283">
        <v>0</v>
      </c>
      <c r="K55" s="283">
        <v>0</v>
      </c>
      <c r="L55" s="283">
        <v>0</v>
      </c>
      <c r="M55" s="283">
        <v>0</v>
      </c>
      <c r="N55" s="264"/>
    </row>
    <row r="56" spans="1:14" ht="15.75" x14ac:dyDescent="0.25">
      <c r="A56"/>
      <c r="B56"/>
      <c r="C56"/>
      <c r="D56"/>
      <c r="E56"/>
      <c r="F56"/>
      <c r="G56"/>
      <c r="H56"/>
      <c r="I56" s="285" t="s">
        <v>355</v>
      </c>
      <c r="J56" s="286">
        <f>+J32+J48</f>
        <v>2529707.5099999998</v>
      </c>
      <c r="K56" s="286">
        <f t="shared" ref="K56:M56" si="2">+K32+K48</f>
        <v>2105478.77</v>
      </c>
      <c r="L56" s="286">
        <f t="shared" si="2"/>
        <v>360699.05</v>
      </c>
      <c r="M56" s="286">
        <f t="shared" si="2"/>
        <v>63529.69</v>
      </c>
      <c r="N56" s="264"/>
    </row>
    <row r="57" spans="1:14" x14ac:dyDescent="0.25">
      <c r="A57"/>
      <c r="B57"/>
      <c r="C57"/>
      <c r="D57"/>
      <c r="E57"/>
      <c r="F57"/>
      <c r="G57"/>
      <c r="H57"/>
      <c r="I57" s="272"/>
      <c r="J57" s="274" t="s">
        <v>357</v>
      </c>
      <c r="K57" s="274"/>
      <c r="L57" s="274"/>
      <c r="M57" s="274"/>
    </row>
    <row r="58" spans="1:14" x14ac:dyDescent="0.25">
      <c r="A58"/>
      <c r="B58"/>
      <c r="C58"/>
      <c r="D58"/>
      <c r="E58"/>
      <c r="F58"/>
      <c r="G58"/>
      <c r="H58"/>
    </row>
    <row r="59" spans="1:14" x14ac:dyDescent="0.25">
      <c r="A59"/>
      <c r="B59"/>
      <c r="C59"/>
      <c r="D59"/>
      <c r="E59"/>
      <c r="F59"/>
      <c r="G59"/>
      <c r="H59"/>
      <c r="M59" s="275">
        <f>+K56+L56+M56</f>
        <v>2529707.5099999998</v>
      </c>
    </row>
    <row r="60" spans="1:14" x14ac:dyDescent="0.25">
      <c r="A60"/>
      <c r="B60"/>
      <c r="C60"/>
      <c r="D60"/>
      <c r="E60"/>
      <c r="F60"/>
      <c r="G60"/>
      <c r="H60"/>
    </row>
    <row r="61" spans="1:14" x14ac:dyDescent="0.25">
      <c r="A61"/>
      <c r="B61"/>
      <c r="C61"/>
      <c r="D61"/>
      <c r="E61"/>
      <c r="F61"/>
      <c r="G61"/>
      <c r="H61"/>
    </row>
    <row r="62" spans="1:14" x14ac:dyDescent="0.25">
      <c r="A62"/>
      <c r="B62"/>
      <c r="C62"/>
      <c r="D62"/>
      <c r="E62"/>
      <c r="F62"/>
      <c r="G62"/>
      <c r="H62"/>
    </row>
    <row r="63" spans="1:14" x14ac:dyDescent="0.25">
      <c r="A63" s="261">
        <f t="shared" ref="A63:H67" si="3">A19</f>
        <v>0</v>
      </c>
      <c r="B63" s="263">
        <f t="shared" si="3"/>
        <v>0</v>
      </c>
      <c r="C63" s="263">
        <f t="shared" si="3"/>
        <v>0</v>
      </c>
      <c r="D63" s="263">
        <f t="shared" si="3"/>
        <v>0</v>
      </c>
      <c r="E63" s="263">
        <f t="shared" si="3"/>
        <v>0</v>
      </c>
      <c r="F63" s="263">
        <f t="shared" si="3"/>
        <v>0</v>
      </c>
      <c r="G63" s="263">
        <f t="shared" si="3"/>
        <v>0</v>
      </c>
      <c r="H63" s="263">
        <f t="shared" si="3"/>
        <v>0</v>
      </c>
    </row>
    <row r="64" spans="1:14" x14ac:dyDescent="0.25">
      <c r="A64" s="261">
        <f t="shared" si="3"/>
        <v>0</v>
      </c>
      <c r="B64" s="263">
        <f t="shared" si="3"/>
        <v>0</v>
      </c>
      <c r="C64" s="263">
        <f t="shared" si="3"/>
        <v>0</v>
      </c>
      <c r="D64" s="263">
        <f t="shared" si="3"/>
        <v>0</v>
      </c>
      <c r="E64" s="263">
        <f t="shared" si="3"/>
        <v>0</v>
      </c>
      <c r="F64" s="263">
        <f t="shared" si="3"/>
        <v>0</v>
      </c>
      <c r="G64" s="263">
        <f t="shared" si="3"/>
        <v>0</v>
      </c>
      <c r="H64" s="263">
        <f t="shared" si="3"/>
        <v>0</v>
      </c>
    </row>
    <row r="65" spans="1:8" x14ac:dyDescent="0.25">
      <c r="A65" s="261">
        <f t="shared" si="3"/>
        <v>0</v>
      </c>
      <c r="B65" s="263">
        <f t="shared" si="3"/>
        <v>0</v>
      </c>
      <c r="C65" s="263">
        <f t="shared" si="3"/>
        <v>0</v>
      </c>
      <c r="D65" s="263">
        <f t="shared" si="3"/>
        <v>0</v>
      </c>
      <c r="E65" s="263">
        <f t="shared" si="3"/>
        <v>0</v>
      </c>
      <c r="F65" s="263">
        <f t="shared" si="3"/>
        <v>0</v>
      </c>
      <c r="G65" s="263">
        <f t="shared" si="3"/>
        <v>0</v>
      </c>
      <c r="H65" s="263">
        <f t="shared" si="3"/>
        <v>0</v>
      </c>
    </row>
    <row r="66" spans="1:8" x14ac:dyDescent="0.25">
      <c r="A66" s="261">
        <f t="shared" si="3"/>
        <v>0</v>
      </c>
      <c r="B66" s="263">
        <f t="shared" si="3"/>
        <v>0</v>
      </c>
      <c r="C66" s="263">
        <f t="shared" si="3"/>
        <v>0</v>
      </c>
      <c r="D66" s="263">
        <f t="shared" si="3"/>
        <v>0</v>
      </c>
      <c r="E66" s="263">
        <f t="shared" si="3"/>
        <v>0</v>
      </c>
      <c r="F66" s="263">
        <f t="shared" si="3"/>
        <v>0</v>
      </c>
      <c r="G66" s="263">
        <f t="shared" si="3"/>
        <v>0</v>
      </c>
      <c r="H66" s="263">
        <f t="shared" si="3"/>
        <v>0</v>
      </c>
    </row>
    <row r="67" spans="1:8" x14ac:dyDescent="0.25">
      <c r="A67" s="261">
        <f t="shared" si="3"/>
        <v>0</v>
      </c>
      <c r="B67" s="263">
        <f t="shared" si="3"/>
        <v>0</v>
      </c>
      <c r="C67" s="263">
        <f t="shared" si="3"/>
        <v>0</v>
      </c>
      <c r="D67" s="263">
        <f t="shared" si="3"/>
        <v>0</v>
      </c>
      <c r="E67" s="263">
        <f t="shared" si="3"/>
        <v>0</v>
      </c>
      <c r="F67" s="263">
        <f t="shared" si="3"/>
        <v>0</v>
      </c>
      <c r="G67" s="263">
        <f t="shared" si="3"/>
        <v>0</v>
      </c>
      <c r="H67" s="263">
        <f t="shared" si="3"/>
        <v>0</v>
      </c>
    </row>
    <row r="68" spans="1:8" x14ac:dyDescent="0.25">
      <c r="A68" s="265">
        <f t="shared" ref="A68:H68" si="4">A28</f>
        <v>0</v>
      </c>
      <c r="B68" s="266">
        <f t="shared" si="4"/>
        <v>0</v>
      </c>
      <c r="C68" s="266">
        <f t="shared" si="4"/>
        <v>0</v>
      </c>
      <c r="D68" s="266">
        <f t="shared" si="4"/>
        <v>0</v>
      </c>
      <c r="E68" s="266">
        <f t="shared" si="4"/>
        <v>0</v>
      </c>
      <c r="F68" s="266">
        <f t="shared" si="4"/>
        <v>0</v>
      </c>
      <c r="G68" s="266">
        <f t="shared" si="4"/>
        <v>0</v>
      </c>
      <c r="H68" s="266">
        <f t="shared" si="4"/>
        <v>0</v>
      </c>
    </row>
    <row r="71" spans="1:8" x14ac:dyDescent="0.25">
      <c r="B71" s="263"/>
    </row>
  </sheetData>
  <mergeCells count="1">
    <mergeCell ref="J30:M30"/>
  </mergeCells>
  <pageMargins left="0.7" right="0.7" top="0.75" bottom="0.75" header="0.3" footer="0.3"/>
  <pageSetup paperSize="9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3:H41"/>
  <sheetViews>
    <sheetView topLeftCell="A10" workbookViewId="0">
      <selection activeCell="B38" sqref="B38"/>
    </sheetView>
  </sheetViews>
  <sheetFormatPr defaultColWidth="9.140625" defaultRowHeight="15" x14ac:dyDescent="0.25"/>
  <cols>
    <col min="1" max="1" width="40.42578125" style="261" bestFit="1" customWidth="1"/>
    <col min="2" max="2" width="29" style="261" bestFit="1" customWidth="1"/>
    <col min="3" max="3" width="15.140625" style="261" bestFit="1" customWidth="1"/>
    <col min="4" max="4" width="12.42578125" style="261" bestFit="1" customWidth="1"/>
    <col min="5" max="5" width="55.85546875" style="261" bestFit="1" customWidth="1"/>
    <col min="6" max="6" width="58.140625" style="261" bestFit="1" customWidth="1"/>
    <col min="7" max="8" width="55.85546875" style="261" bestFit="1" customWidth="1"/>
    <col min="9" max="10" width="17.42578125" style="261" customWidth="1"/>
    <col min="11" max="16384" width="9.140625" style="261"/>
  </cols>
  <sheetData>
    <row r="3" spans="1:8" x14ac:dyDescent="0.25">
      <c r="A3" s="477"/>
      <c r="B3" s="473" t="s">
        <v>172</v>
      </c>
      <c r="C3" s="477"/>
      <c r="D3"/>
      <c r="E3"/>
      <c r="F3"/>
      <c r="G3"/>
      <c r="H3"/>
    </row>
    <row r="4" spans="1:8" s="267" customFormat="1" ht="45" x14ac:dyDescent="0.25">
      <c r="A4" s="478" t="s">
        <v>6</v>
      </c>
      <c r="B4" s="479" t="s">
        <v>344</v>
      </c>
      <c r="C4" s="479" t="s">
        <v>349</v>
      </c>
      <c r="D4"/>
      <c r="E4"/>
      <c r="F4"/>
      <c r="G4"/>
      <c r="H4"/>
    </row>
    <row r="5" spans="1:8" x14ac:dyDescent="0.25">
      <c r="A5" s="477" t="s">
        <v>28</v>
      </c>
      <c r="B5" s="476">
        <v>69671.63</v>
      </c>
      <c r="C5" s="476"/>
      <c r="D5"/>
      <c r="E5"/>
      <c r="F5"/>
      <c r="G5"/>
      <c r="H5"/>
    </row>
    <row r="6" spans="1:8" x14ac:dyDescent="0.25">
      <c r="A6" s="477" t="s">
        <v>27</v>
      </c>
      <c r="B6" s="476">
        <v>41731.879999999997</v>
      </c>
      <c r="C6" s="476"/>
      <c r="D6"/>
      <c r="E6"/>
      <c r="F6"/>
      <c r="G6"/>
      <c r="H6"/>
    </row>
    <row r="7" spans="1:8" x14ac:dyDescent="0.25">
      <c r="A7" s="477" t="s">
        <v>24</v>
      </c>
      <c r="B7" s="476">
        <v>90000.99</v>
      </c>
      <c r="C7" s="476"/>
      <c r="D7"/>
      <c r="E7"/>
      <c r="F7"/>
      <c r="G7"/>
      <c r="H7"/>
    </row>
    <row r="8" spans="1:8" x14ac:dyDescent="0.25">
      <c r="A8" s="477" t="s">
        <v>29</v>
      </c>
      <c r="B8" s="476">
        <v>681811.7</v>
      </c>
      <c r="C8" s="476"/>
      <c r="D8"/>
      <c r="E8"/>
      <c r="F8"/>
      <c r="G8"/>
      <c r="H8"/>
    </row>
    <row r="9" spans="1:8" x14ac:dyDescent="0.25">
      <c r="A9" s="477" t="s">
        <v>30</v>
      </c>
      <c r="B9" s="476">
        <v>321969.06999999995</v>
      </c>
      <c r="C9" s="476"/>
      <c r="D9"/>
      <c r="E9"/>
      <c r="F9"/>
      <c r="G9"/>
      <c r="H9"/>
    </row>
    <row r="10" spans="1:8" x14ac:dyDescent="0.25">
      <c r="A10" s="477" t="s">
        <v>157</v>
      </c>
      <c r="B10" s="476">
        <v>275000</v>
      </c>
      <c r="C10" s="476"/>
      <c r="D10"/>
      <c r="E10"/>
      <c r="F10"/>
      <c r="G10"/>
      <c r="H10"/>
    </row>
    <row r="11" spans="1:8" x14ac:dyDescent="0.25">
      <c r="A11" s="477" t="s">
        <v>57</v>
      </c>
      <c r="B11" s="476">
        <v>348539.91000000003</v>
      </c>
      <c r="C11" s="476"/>
      <c r="D11"/>
      <c r="E11"/>
      <c r="F11"/>
      <c r="G11"/>
      <c r="H11"/>
    </row>
    <row r="12" spans="1:8" x14ac:dyDescent="0.25">
      <c r="A12" s="477" t="s">
        <v>445</v>
      </c>
      <c r="B12" s="476">
        <v>34900.199999999997</v>
      </c>
      <c r="C12" s="476"/>
      <c r="D12"/>
      <c r="E12"/>
      <c r="F12"/>
      <c r="G12"/>
      <c r="H12"/>
    </row>
    <row r="13" spans="1:8" x14ac:dyDescent="0.25">
      <c r="A13" s="477" t="s">
        <v>363</v>
      </c>
      <c r="B13" s="476">
        <v>51135.3</v>
      </c>
      <c r="C13" s="476"/>
      <c r="D13"/>
      <c r="E13"/>
      <c r="F13"/>
      <c r="G13"/>
      <c r="H13"/>
    </row>
    <row r="14" spans="1:8" x14ac:dyDescent="0.25">
      <c r="A14" s="477" t="s">
        <v>374</v>
      </c>
      <c r="B14" s="476">
        <v>91623.09</v>
      </c>
      <c r="C14" s="476"/>
      <c r="D14"/>
      <c r="E14"/>
      <c r="F14"/>
      <c r="G14"/>
      <c r="H14"/>
    </row>
    <row r="15" spans="1:8" x14ac:dyDescent="0.25">
      <c r="A15" s="477" t="s">
        <v>79</v>
      </c>
      <c r="B15" s="476">
        <v>2006383.7700000003</v>
      </c>
      <c r="C15" s="476"/>
      <c r="D15"/>
      <c r="E15"/>
      <c r="F15"/>
      <c r="G15"/>
      <c r="H15"/>
    </row>
    <row r="16" spans="1:8" x14ac:dyDescent="0.25">
      <c r="A16"/>
      <c r="B16"/>
      <c r="C16"/>
      <c r="D16"/>
      <c r="E16"/>
      <c r="F16"/>
      <c r="G16"/>
      <c r="H16"/>
    </row>
    <row r="17" spans="1:8" x14ac:dyDescent="0.25">
      <c r="A17"/>
      <c r="B17"/>
      <c r="C17"/>
      <c r="D17"/>
      <c r="E17"/>
      <c r="F17"/>
      <c r="G17"/>
      <c r="H17"/>
    </row>
    <row r="18" spans="1:8" x14ac:dyDescent="0.25">
      <c r="A18"/>
      <c r="B18"/>
      <c r="C18"/>
      <c r="D18"/>
      <c r="E18"/>
      <c r="F18"/>
      <c r="G18"/>
      <c r="H18"/>
    </row>
    <row r="19" spans="1:8" x14ac:dyDescent="0.25">
      <c r="A19"/>
      <c r="B19"/>
      <c r="C19"/>
      <c r="D19"/>
      <c r="E19"/>
      <c r="F19"/>
      <c r="G19"/>
      <c r="H19"/>
    </row>
    <row r="20" spans="1:8" x14ac:dyDescent="0.25">
      <c r="A20"/>
      <c r="B20"/>
      <c r="C20"/>
      <c r="D20"/>
      <c r="E20"/>
      <c r="F20"/>
      <c r="G20"/>
      <c r="H20"/>
    </row>
    <row r="21" spans="1:8" x14ac:dyDescent="0.25">
      <c r="A21"/>
      <c r="B21"/>
      <c r="C21"/>
      <c r="D21"/>
      <c r="E21"/>
      <c r="F21"/>
      <c r="G21"/>
      <c r="H21"/>
    </row>
    <row r="22" spans="1:8" ht="15.75" customHeight="1" x14ac:dyDescent="0.25">
      <c r="A22"/>
      <c r="B22"/>
      <c r="C22"/>
      <c r="D22"/>
      <c r="E22"/>
      <c r="F22"/>
      <c r="G22"/>
      <c r="H22"/>
    </row>
    <row r="23" spans="1:8" x14ac:dyDescent="0.25">
      <c r="A23"/>
      <c r="B23"/>
      <c r="C23"/>
      <c r="D23"/>
      <c r="E23"/>
      <c r="F23"/>
      <c r="G23"/>
      <c r="H23"/>
    </row>
    <row r="24" spans="1:8" x14ac:dyDescent="0.25">
      <c r="A24"/>
      <c r="B24"/>
      <c r="C24"/>
      <c r="D24"/>
      <c r="E24"/>
      <c r="F24"/>
      <c r="G24"/>
    </row>
    <row r="25" spans="1:8" x14ac:dyDescent="0.25">
      <c r="A25"/>
      <c r="B25"/>
      <c r="C25"/>
      <c r="D25"/>
      <c r="E25"/>
      <c r="F25"/>
      <c r="G25"/>
    </row>
    <row r="26" spans="1:8" x14ac:dyDescent="0.25">
      <c r="A26"/>
      <c r="B26"/>
      <c r="C26"/>
      <c r="D26"/>
      <c r="E26"/>
      <c r="F26"/>
      <c r="G26"/>
    </row>
    <row r="27" spans="1:8" x14ac:dyDescent="0.25">
      <c r="A27"/>
      <c r="B27"/>
      <c r="C27"/>
      <c r="D27"/>
      <c r="E27"/>
      <c r="F27"/>
      <c r="G27"/>
    </row>
    <row r="28" spans="1:8" x14ac:dyDescent="0.25">
      <c r="A28"/>
      <c r="B28"/>
      <c r="C28"/>
      <c r="D28"/>
      <c r="E28"/>
      <c r="F28"/>
      <c r="G28"/>
    </row>
    <row r="29" spans="1:8" x14ac:dyDescent="0.25">
      <c r="A29"/>
      <c r="B29"/>
      <c r="C29"/>
      <c r="D29"/>
      <c r="E29"/>
      <c r="F29"/>
      <c r="G29"/>
    </row>
    <row r="30" spans="1:8" x14ac:dyDescent="0.25">
      <c r="A30"/>
      <c r="B30"/>
      <c r="C30"/>
      <c r="D30"/>
      <c r="E30"/>
      <c r="F30"/>
      <c r="G30"/>
    </row>
    <row r="31" spans="1:8" x14ac:dyDescent="0.25">
      <c r="A31"/>
      <c r="B31"/>
      <c r="C31"/>
      <c r="D31"/>
      <c r="E31"/>
      <c r="F31"/>
      <c r="G31"/>
    </row>
    <row r="32" spans="1:8" x14ac:dyDescent="0.25">
      <c r="A32"/>
      <c r="B32"/>
      <c r="C32"/>
      <c r="D32"/>
      <c r="E32"/>
      <c r="F32"/>
      <c r="G32"/>
    </row>
    <row r="33" spans="1:7" x14ac:dyDescent="0.25">
      <c r="A33"/>
      <c r="B33"/>
      <c r="C33"/>
      <c r="D33"/>
      <c r="E33"/>
      <c r="F33"/>
      <c r="G33"/>
    </row>
    <row r="34" spans="1:7" x14ac:dyDescent="0.25">
      <c r="A34"/>
      <c r="B34"/>
      <c r="C34"/>
      <c r="D34"/>
      <c r="E34"/>
      <c r="F34"/>
      <c r="G34"/>
    </row>
    <row r="35" spans="1:7" x14ac:dyDescent="0.25">
      <c r="A35"/>
      <c r="B35"/>
      <c r="C35"/>
      <c r="D35"/>
      <c r="E35"/>
      <c r="F35"/>
      <c r="G35"/>
    </row>
    <row r="36" spans="1:7" x14ac:dyDescent="0.25">
      <c r="A36"/>
      <c r="B36"/>
      <c r="C36"/>
      <c r="D36"/>
      <c r="E36"/>
      <c r="F36"/>
      <c r="G36"/>
    </row>
    <row r="37" spans="1:7" x14ac:dyDescent="0.25">
      <c r="A37"/>
      <c r="B37"/>
      <c r="C37"/>
      <c r="D37"/>
      <c r="E37"/>
      <c r="F37"/>
      <c r="G37"/>
    </row>
    <row r="38" spans="1:7" x14ac:dyDescent="0.25">
      <c r="A38"/>
      <c r="B38"/>
      <c r="C38"/>
      <c r="D38"/>
      <c r="E38"/>
      <c r="F38"/>
      <c r="G38"/>
    </row>
    <row r="39" spans="1:7" x14ac:dyDescent="0.25">
      <c r="A39"/>
      <c r="B39"/>
      <c r="C39"/>
      <c r="D39"/>
      <c r="E39"/>
      <c r="F39"/>
      <c r="G39"/>
    </row>
    <row r="40" spans="1:7" x14ac:dyDescent="0.25">
      <c r="A40"/>
      <c r="B40"/>
      <c r="C40"/>
      <c r="D40"/>
      <c r="E40"/>
      <c r="F40"/>
      <c r="G40"/>
    </row>
    <row r="41" spans="1:7" x14ac:dyDescent="0.25">
      <c r="A41"/>
      <c r="B41"/>
      <c r="C41"/>
      <c r="D41"/>
      <c r="E41"/>
      <c r="F41"/>
      <c r="G41"/>
    </row>
  </sheetData>
  <pageMargins left="0.7" right="0.7" top="0.75" bottom="0.75" header="0.3" footer="0.3"/>
  <pageSetup paperSize="9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filterMode="1"/>
  <dimension ref="A1:AV135"/>
  <sheetViews>
    <sheetView zoomScale="55" zoomScaleNormal="55" workbookViewId="0">
      <selection activeCell="K10" sqref="K10"/>
    </sheetView>
  </sheetViews>
  <sheetFormatPr defaultColWidth="9.140625" defaultRowHeight="95.25" customHeight="1" x14ac:dyDescent="0.2"/>
  <cols>
    <col min="1" max="1" width="14.5703125" style="35" customWidth="1"/>
    <col min="2" max="2" width="29.28515625" style="33" customWidth="1"/>
    <col min="3" max="3" width="25.5703125" style="36" customWidth="1"/>
    <col min="4" max="4" width="25.5703125" style="34" customWidth="1"/>
    <col min="5" max="6" width="25.5703125" style="37" customWidth="1"/>
    <col min="7" max="7" width="25.5703125" style="36" customWidth="1"/>
    <col min="8" max="9" width="25.5703125" style="34" customWidth="1"/>
    <col min="10" max="10" width="25.5703125" style="55" customWidth="1"/>
    <col min="11" max="18" width="25.5703125" style="34" customWidth="1"/>
    <col min="19" max="19" width="25.5703125" style="55" customWidth="1"/>
    <col min="20" max="21" width="25.5703125" style="172" customWidth="1"/>
    <col min="22" max="22" width="24.85546875" style="1" hidden="1" customWidth="1"/>
    <col min="23" max="24" width="25.5703125" style="34" hidden="1" customWidth="1"/>
    <col min="25" max="25" width="36.28515625" style="1" hidden="1" customWidth="1"/>
    <col min="26" max="31" width="24.85546875" style="1" hidden="1" customWidth="1"/>
    <col min="32" max="33" width="24.85546875" style="13" hidden="1" customWidth="1"/>
    <col min="34" max="35" width="24.85546875" style="1" hidden="1" customWidth="1"/>
    <col min="36" max="38" width="24.85546875" style="13" hidden="1" customWidth="1"/>
    <col min="39" max="39" width="36.42578125" style="13" hidden="1" customWidth="1"/>
    <col min="40" max="40" width="44.42578125" style="13" hidden="1" customWidth="1"/>
    <col min="41" max="41" width="22.7109375" style="13" hidden="1" customWidth="1"/>
    <col min="42" max="42" width="34.42578125" style="1" hidden="1" customWidth="1"/>
    <col min="43" max="48" width="22.7109375" style="1" hidden="1" customWidth="1"/>
    <col min="49" max="16384" width="9.140625" style="33"/>
  </cols>
  <sheetData>
    <row r="1" spans="1:48" s="31" customFormat="1" ht="45" x14ac:dyDescent="0.2">
      <c r="A1" s="64" t="s">
        <v>176</v>
      </c>
      <c r="B1" s="56" t="s">
        <v>1</v>
      </c>
      <c r="C1" s="65" t="s">
        <v>43</v>
      </c>
      <c r="D1" s="56" t="s">
        <v>2</v>
      </c>
      <c r="E1" s="56" t="s">
        <v>3</v>
      </c>
      <c r="F1" s="56" t="s">
        <v>178</v>
      </c>
      <c r="G1" s="65" t="s">
        <v>4</v>
      </c>
      <c r="H1" s="56" t="s">
        <v>5</v>
      </c>
      <c r="I1" s="56" t="s">
        <v>6</v>
      </c>
      <c r="J1" s="97" t="s">
        <v>144</v>
      </c>
      <c r="K1" s="56" t="s">
        <v>89</v>
      </c>
      <c r="L1" s="56" t="s">
        <v>7</v>
      </c>
      <c r="M1" s="56" t="s">
        <v>25</v>
      </c>
      <c r="N1" s="56" t="s">
        <v>8</v>
      </c>
      <c r="O1" s="56" t="s">
        <v>9</v>
      </c>
      <c r="P1" s="56" t="s">
        <v>10</v>
      </c>
      <c r="Q1" s="56" t="s">
        <v>11</v>
      </c>
      <c r="R1" s="56" t="s">
        <v>12</v>
      </c>
      <c r="S1" s="57" t="s">
        <v>54</v>
      </c>
      <c r="T1" s="169" t="s">
        <v>171</v>
      </c>
      <c r="U1" s="169" t="s">
        <v>15</v>
      </c>
      <c r="V1" s="56" t="s">
        <v>13</v>
      </c>
      <c r="W1" s="56" t="s">
        <v>19</v>
      </c>
      <c r="X1" s="56" t="s">
        <v>26</v>
      </c>
      <c r="Y1" s="57" t="s">
        <v>0</v>
      </c>
      <c r="Z1" s="57" t="s">
        <v>75</v>
      </c>
      <c r="AA1" s="57" t="s">
        <v>76</v>
      </c>
      <c r="AB1" s="57" t="s">
        <v>13</v>
      </c>
      <c r="AC1" s="57" t="s">
        <v>177</v>
      </c>
      <c r="AD1" s="57" t="s">
        <v>17</v>
      </c>
      <c r="AE1" s="57" t="s">
        <v>18</v>
      </c>
      <c r="AF1" s="57" t="s">
        <v>48</v>
      </c>
      <c r="AG1" s="57" t="s">
        <v>50</v>
      </c>
      <c r="AH1" s="57" t="s">
        <v>51</v>
      </c>
      <c r="AI1" s="57" t="s">
        <v>77</v>
      </c>
      <c r="AJ1" s="57" t="s">
        <v>47</v>
      </c>
      <c r="AK1" s="57" t="s">
        <v>19</v>
      </c>
      <c r="AL1" s="57" t="s">
        <v>26</v>
      </c>
      <c r="AM1" s="57" t="s">
        <v>40</v>
      </c>
      <c r="AN1" s="57" t="s">
        <v>20</v>
      </c>
      <c r="AO1" s="57" t="s">
        <v>45</v>
      </c>
      <c r="AP1" s="58" t="s">
        <v>42</v>
      </c>
      <c r="AQ1" s="57" t="s">
        <v>41</v>
      </c>
      <c r="AR1" s="58" t="s">
        <v>46</v>
      </c>
      <c r="AS1" s="58" t="s">
        <v>52</v>
      </c>
      <c r="AT1" s="57" t="s">
        <v>16</v>
      </c>
      <c r="AU1" s="57" t="s">
        <v>14</v>
      </c>
      <c r="AV1" s="57" t="s">
        <v>15</v>
      </c>
    </row>
    <row r="2" spans="1:48" s="225" customFormat="1" ht="84.75" customHeight="1" x14ac:dyDescent="0.2">
      <c r="A2" s="216" t="s">
        <v>181</v>
      </c>
      <c r="B2" s="213" t="s">
        <v>71</v>
      </c>
      <c r="C2" s="109">
        <v>2345500223</v>
      </c>
      <c r="D2" s="108" t="s">
        <v>72</v>
      </c>
      <c r="E2" s="217" t="s">
        <v>173</v>
      </c>
      <c r="F2" s="217"/>
      <c r="G2" s="109" t="s">
        <v>73</v>
      </c>
      <c r="H2" s="218">
        <v>41982</v>
      </c>
      <c r="I2" s="219" t="s">
        <v>27</v>
      </c>
      <c r="J2" s="151" t="e">
        <f t="shared" ref="J2:J17" si="0">VLOOKUP(I2,OGGETTO,2,FALSE)</f>
        <v>#REF!</v>
      </c>
      <c r="K2" s="107" t="s">
        <v>36</v>
      </c>
      <c r="L2" s="107" t="s">
        <v>74</v>
      </c>
      <c r="M2" s="107" t="s">
        <v>49</v>
      </c>
      <c r="N2" s="220">
        <v>42046</v>
      </c>
      <c r="O2" s="107" t="s">
        <v>23</v>
      </c>
      <c r="P2" s="220" t="s">
        <v>33</v>
      </c>
      <c r="Q2" s="107" t="s">
        <v>33</v>
      </c>
      <c r="R2" s="221" t="s">
        <v>257</v>
      </c>
      <c r="S2" s="206" t="e">
        <f t="shared" ref="S2:S33" si="1">+T2+U2</f>
        <v>#VALUE!</v>
      </c>
      <c r="T2" s="222" t="s">
        <v>265</v>
      </c>
      <c r="U2" s="222" t="s">
        <v>265</v>
      </c>
      <c r="V2" s="11" t="s">
        <v>156</v>
      </c>
      <c r="W2" s="3" t="s">
        <v>156</v>
      </c>
      <c r="X2" s="3" t="s">
        <v>156</v>
      </c>
      <c r="Y2" s="49"/>
      <c r="Z2" s="49"/>
      <c r="AA2" s="50"/>
      <c r="AB2" s="41"/>
      <c r="AC2" s="41"/>
      <c r="AD2" s="51"/>
      <c r="AE2" s="41"/>
      <c r="AF2" s="46"/>
      <c r="AG2" s="51"/>
      <c r="AH2" s="51"/>
      <c r="AI2" s="46"/>
      <c r="AJ2" s="51"/>
      <c r="AK2" s="51"/>
      <c r="AL2" s="51"/>
      <c r="AM2" s="51"/>
      <c r="AN2" s="52"/>
      <c r="AO2" s="43"/>
      <c r="AP2" s="43"/>
      <c r="AQ2" s="43"/>
      <c r="AR2" s="43"/>
      <c r="AS2" s="43"/>
      <c r="AT2" s="45"/>
      <c r="AU2" s="45"/>
      <c r="AV2" s="45"/>
    </row>
    <row r="3" spans="1:48" s="225" customFormat="1" ht="95.25" customHeight="1" x14ac:dyDescent="0.2">
      <c r="A3" s="216" t="s">
        <v>203</v>
      </c>
      <c r="B3" s="213" t="s">
        <v>111</v>
      </c>
      <c r="C3" s="109" t="s">
        <v>112</v>
      </c>
      <c r="D3" s="108" t="s">
        <v>113</v>
      </c>
      <c r="E3" s="217" t="s">
        <v>114</v>
      </c>
      <c r="F3" s="217"/>
      <c r="G3" s="109" t="s">
        <v>115</v>
      </c>
      <c r="H3" s="223">
        <v>42062</v>
      </c>
      <c r="I3" s="107" t="s">
        <v>24</v>
      </c>
      <c r="J3" s="151" t="e">
        <f t="shared" si="0"/>
        <v>#REF!</v>
      </c>
      <c r="K3" s="107" t="s">
        <v>116</v>
      </c>
      <c r="L3" s="107" t="s">
        <v>21</v>
      </c>
      <c r="M3" s="107" t="s">
        <v>49</v>
      </c>
      <c r="N3" s="106">
        <v>42089</v>
      </c>
      <c r="O3" s="107" t="s">
        <v>34</v>
      </c>
      <c r="P3" s="106" t="s">
        <v>117</v>
      </c>
      <c r="Q3" s="108" t="s">
        <v>23</v>
      </c>
      <c r="R3" s="224" t="s">
        <v>261</v>
      </c>
      <c r="S3" s="206" t="e">
        <f t="shared" si="1"/>
        <v>#VALUE!</v>
      </c>
      <c r="T3" s="222" t="s">
        <v>265</v>
      </c>
      <c r="U3" s="222" t="s">
        <v>265</v>
      </c>
      <c r="V3" s="11" t="s">
        <v>156</v>
      </c>
      <c r="W3" s="3" t="s">
        <v>156</v>
      </c>
      <c r="X3" s="3" t="s">
        <v>156</v>
      </c>
      <c r="Y3" s="49"/>
      <c r="Z3" s="49"/>
      <c r="AA3" s="50"/>
      <c r="AB3" s="41"/>
      <c r="AC3" s="4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2"/>
      <c r="AO3" s="43"/>
      <c r="AP3" s="43"/>
      <c r="AQ3" s="43"/>
      <c r="AR3" s="43"/>
      <c r="AS3" s="43"/>
      <c r="AT3" s="45"/>
      <c r="AU3" s="45"/>
      <c r="AV3" s="45"/>
    </row>
    <row r="4" spans="1:48" s="226" customFormat="1" ht="95.25" customHeight="1" x14ac:dyDescent="0.2">
      <c r="A4" s="216" t="s">
        <v>199</v>
      </c>
      <c r="B4" s="213" t="s">
        <v>93</v>
      </c>
      <c r="C4" s="108" t="s">
        <v>152</v>
      </c>
      <c r="D4" s="109" t="s">
        <v>32</v>
      </c>
      <c r="E4" s="109" t="s">
        <v>32</v>
      </c>
      <c r="F4" s="109"/>
      <c r="G4" s="109" t="s">
        <v>32</v>
      </c>
      <c r="H4" s="109" t="s">
        <v>32</v>
      </c>
      <c r="I4" s="108" t="s">
        <v>27</v>
      </c>
      <c r="J4" s="151" t="e">
        <f t="shared" si="0"/>
        <v>#REF!</v>
      </c>
      <c r="K4" s="108" t="s">
        <v>36</v>
      </c>
      <c r="L4" s="109" t="s">
        <v>22</v>
      </c>
      <c r="M4" s="107" t="s">
        <v>49</v>
      </c>
      <c r="N4" s="220">
        <v>42150</v>
      </c>
      <c r="O4" s="107" t="s">
        <v>153</v>
      </c>
      <c r="P4" s="107" t="s">
        <v>33</v>
      </c>
      <c r="Q4" s="107" t="s">
        <v>33</v>
      </c>
      <c r="R4" s="224" t="s">
        <v>261</v>
      </c>
      <c r="S4" s="206" t="e">
        <f t="shared" si="1"/>
        <v>#VALUE!</v>
      </c>
      <c r="T4" s="222" t="s">
        <v>265</v>
      </c>
      <c r="U4" s="222" t="s">
        <v>265</v>
      </c>
      <c r="V4" s="8" t="s">
        <v>158</v>
      </c>
      <c r="W4" s="3" t="s">
        <v>156</v>
      </c>
      <c r="X4" s="3" t="s">
        <v>156</v>
      </c>
      <c r="Y4" s="49"/>
      <c r="Z4" s="49"/>
      <c r="AA4" s="50"/>
      <c r="AB4" s="41"/>
      <c r="AC4" s="41"/>
      <c r="AD4" s="53"/>
      <c r="AE4" s="43"/>
      <c r="AF4" s="47"/>
      <c r="AG4" s="43"/>
      <c r="AH4" s="51"/>
      <c r="AI4" s="51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5"/>
      <c r="AU4" s="45"/>
      <c r="AV4" s="45"/>
    </row>
    <row r="5" spans="1:48" s="226" customFormat="1" ht="95.25" customHeight="1" x14ac:dyDescent="0.2">
      <c r="A5" s="216" t="s">
        <v>199</v>
      </c>
      <c r="B5" s="213" t="s">
        <v>94</v>
      </c>
      <c r="C5" s="109">
        <v>2328900390</v>
      </c>
      <c r="D5" s="108" t="s">
        <v>37</v>
      </c>
      <c r="E5" s="108" t="s">
        <v>103</v>
      </c>
      <c r="F5" s="108"/>
      <c r="G5" s="109" t="s">
        <v>104</v>
      </c>
      <c r="H5" s="223">
        <v>42122</v>
      </c>
      <c r="I5" s="108" t="s">
        <v>27</v>
      </c>
      <c r="J5" s="151" t="e">
        <f t="shared" si="0"/>
        <v>#REF!</v>
      </c>
      <c r="K5" s="108" t="s">
        <v>36</v>
      </c>
      <c r="L5" s="107" t="s">
        <v>22</v>
      </c>
      <c r="M5" s="107" t="s">
        <v>49</v>
      </c>
      <c r="N5" s="220">
        <v>42201</v>
      </c>
      <c r="O5" s="107" t="s">
        <v>23</v>
      </c>
      <c r="P5" s="220" t="s">
        <v>33</v>
      </c>
      <c r="Q5" s="107" t="s">
        <v>33</v>
      </c>
      <c r="R5" s="224" t="s">
        <v>261</v>
      </c>
      <c r="S5" s="206" t="e">
        <f t="shared" si="1"/>
        <v>#VALUE!</v>
      </c>
      <c r="T5" s="222" t="s">
        <v>265</v>
      </c>
      <c r="U5" s="222" t="s">
        <v>265</v>
      </c>
      <c r="V5" s="8" t="s">
        <v>156</v>
      </c>
      <c r="W5" s="3" t="s">
        <v>156</v>
      </c>
      <c r="X5" s="3" t="s">
        <v>156</v>
      </c>
      <c r="Y5" s="42"/>
      <c r="Z5" s="49"/>
      <c r="AA5" s="50"/>
      <c r="AB5" s="41"/>
      <c r="AC5" s="41"/>
      <c r="AD5" s="53"/>
      <c r="AE5" s="43"/>
      <c r="AF5" s="47"/>
      <c r="AG5" s="43"/>
      <c r="AH5" s="51"/>
      <c r="AI5" s="51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5"/>
      <c r="AU5" s="45"/>
      <c r="AV5" s="45"/>
    </row>
    <row r="6" spans="1:48" s="226" customFormat="1" ht="95.25" customHeight="1" x14ac:dyDescent="0.2">
      <c r="A6" s="216" t="s">
        <v>199</v>
      </c>
      <c r="B6" s="213" t="s">
        <v>95</v>
      </c>
      <c r="C6" s="109">
        <v>2411750397</v>
      </c>
      <c r="D6" s="108" t="s">
        <v>37</v>
      </c>
      <c r="E6" s="108" t="s">
        <v>105</v>
      </c>
      <c r="F6" s="108"/>
      <c r="G6" s="109" t="s">
        <v>106</v>
      </c>
      <c r="H6" s="223">
        <v>42122</v>
      </c>
      <c r="I6" s="108" t="s">
        <v>27</v>
      </c>
      <c r="J6" s="151" t="e">
        <f t="shared" si="0"/>
        <v>#REF!</v>
      </c>
      <c r="K6" s="108" t="s">
        <v>36</v>
      </c>
      <c r="L6" s="107" t="s">
        <v>22</v>
      </c>
      <c r="M6" s="107" t="s">
        <v>49</v>
      </c>
      <c r="N6" s="220">
        <v>42214</v>
      </c>
      <c r="O6" s="107" t="s">
        <v>23</v>
      </c>
      <c r="P6" s="220" t="s">
        <v>33</v>
      </c>
      <c r="Q6" s="107" t="s">
        <v>33</v>
      </c>
      <c r="R6" s="224" t="s">
        <v>261</v>
      </c>
      <c r="S6" s="206" t="e">
        <f t="shared" si="1"/>
        <v>#VALUE!</v>
      </c>
      <c r="T6" s="222" t="s">
        <v>265</v>
      </c>
      <c r="U6" s="222" t="s">
        <v>265</v>
      </c>
      <c r="V6" s="8" t="s">
        <v>158</v>
      </c>
      <c r="W6" s="3" t="s">
        <v>156</v>
      </c>
      <c r="X6" s="3" t="s">
        <v>156</v>
      </c>
      <c r="Y6" s="46"/>
      <c r="Z6" s="49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4"/>
      <c r="AT6" s="45"/>
      <c r="AU6" s="45"/>
      <c r="AV6" s="45"/>
    </row>
    <row r="7" spans="1:48" s="32" customFormat="1" ht="95.25" hidden="1" customHeight="1" x14ac:dyDescent="0.2">
      <c r="A7" s="5" t="s">
        <v>199</v>
      </c>
      <c r="B7" s="20" t="s">
        <v>96</v>
      </c>
      <c r="C7" s="7">
        <v>2098670223</v>
      </c>
      <c r="D7" s="8" t="s">
        <v>107</v>
      </c>
      <c r="E7" s="8" t="s">
        <v>108</v>
      </c>
      <c r="F7" s="8"/>
      <c r="G7" s="7" t="s">
        <v>109</v>
      </c>
      <c r="H7" s="10">
        <v>42181</v>
      </c>
      <c r="I7" s="15" t="s">
        <v>28</v>
      </c>
      <c r="J7" s="150" t="e">
        <f t="shared" si="0"/>
        <v>#REF!</v>
      </c>
      <c r="K7" s="8" t="s">
        <v>110</v>
      </c>
      <c r="L7" s="3" t="s">
        <v>21</v>
      </c>
      <c r="M7" s="3" t="s">
        <v>49</v>
      </c>
      <c r="N7" s="4">
        <v>42250</v>
      </c>
      <c r="O7" s="3" t="s">
        <v>23</v>
      </c>
      <c r="P7" s="3" t="s">
        <v>33</v>
      </c>
      <c r="Q7" s="3" t="s">
        <v>33</v>
      </c>
      <c r="R7" s="21" t="s">
        <v>262</v>
      </c>
      <c r="S7" s="42" t="e">
        <f t="shared" si="1"/>
        <v>#VALUE!</v>
      </c>
      <c r="T7" s="78" t="s">
        <v>265</v>
      </c>
      <c r="U7" s="78" t="s">
        <v>265</v>
      </c>
      <c r="V7" s="8" t="s">
        <v>156</v>
      </c>
      <c r="W7" s="3" t="s">
        <v>156</v>
      </c>
      <c r="X7" s="3" t="s">
        <v>156</v>
      </c>
      <c r="Y7" s="46"/>
      <c r="Z7" s="46"/>
      <c r="AA7" s="50"/>
      <c r="AB7" s="54"/>
      <c r="AC7" s="54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3"/>
      <c r="AP7" s="43"/>
      <c r="AQ7" s="47"/>
      <c r="AR7" s="43"/>
      <c r="AS7" s="43"/>
      <c r="AT7" s="45"/>
      <c r="AU7" s="45"/>
      <c r="AV7" s="45"/>
    </row>
    <row r="8" spans="1:48" s="226" customFormat="1" ht="95.25" customHeight="1" x14ac:dyDescent="0.2">
      <c r="A8" s="216" t="s">
        <v>190</v>
      </c>
      <c r="B8" s="213" t="s">
        <v>60</v>
      </c>
      <c r="C8" s="109">
        <v>2114830223</v>
      </c>
      <c r="D8" s="109" t="s">
        <v>61</v>
      </c>
      <c r="E8" s="217" t="s">
        <v>62</v>
      </c>
      <c r="F8" s="217" t="s">
        <v>205</v>
      </c>
      <c r="G8" s="109" t="s">
        <v>59</v>
      </c>
      <c r="H8" s="218">
        <v>42187</v>
      </c>
      <c r="I8" s="219" t="s">
        <v>24</v>
      </c>
      <c r="J8" s="151" t="e">
        <f t="shared" si="0"/>
        <v>#REF!</v>
      </c>
      <c r="K8" s="107" t="s">
        <v>63</v>
      </c>
      <c r="L8" s="227" t="s">
        <v>22</v>
      </c>
      <c r="M8" s="107" t="s">
        <v>49</v>
      </c>
      <c r="N8" s="220">
        <v>42269</v>
      </c>
      <c r="O8" s="107" t="s">
        <v>23</v>
      </c>
      <c r="P8" s="107" t="s">
        <v>91</v>
      </c>
      <c r="Q8" s="107" t="s">
        <v>23</v>
      </c>
      <c r="R8" s="224" t="s">
        <v>261</v>
      </c>
      <c r="S8" s="206" t="e">
        <f t="shared" si="1"/>
        <v>#VALUE!</v>
      </c>
      <c r="T8" s="222" t="s">
        <v>265</v>
      </c>
      <c r="U8" s="222" t="s">
        <v>265</v>
      </c>
      <c r="V8" s="11" t="s">
        <v>156</v>
      </c>
      <c r="W8" s="16" t="s">
        <v>165</v>
      </c>
      <c r="X8" s="16" t="s">
        <v>162</v>
      </c>
      <c r="Y8" s="46"/>
      <c r="Z8" s="46"/>
      <c r="AA8" s="50"/>
      <c r="AB8" s="54"/>
      <c r="AC8" s="54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3"/>
      <c r="AP8" s="43"/>
      <c r="AQ8" s="47"/>
      <c r="AR8" s="43"/>
      <c r="AS8" s="43"/>
      <c r="AT8" s="45"/>
      <c r="AU8" s="45"/>
      <c r="AV8" s="45"/>
    </row>
    <row r="9" spans="1:48" s="226" customFormat="1" ht="95.25" customHeight="1" x14ac:dyDescent="0.2">
      <c r="A9" s="216" t="s">
        <v>199</v>
      </c>
      <c r="B9" s="213" t="s">
        <v>97</v>
      </c>
      <c r="C9" s="109" t="s">
        <v>98</v>
      </c>
      <c r="D9" s="108" t="s">
        <v>99</v>
      </c>
      <c r="E9" s="217" t="s">
        <v>100</v>
      </c>
      <c r="F9" s="217"/>
      <c r="G9" s="109" t="s">
        <v>101</v>
      </c>
      <c r="H9" s="223">
        <v>42181</v>
      </c>
      <c r="I9" s="108" t="s">
        <v>27</v>
      </c>
      <c r="J9" s="151" t="e">
        <f t="shared" si="0"/>
        <v>#REF!</v>
      </c>
      <c r="K9" s="107" t="s">
        <v>36</v>
      </c>
      <c r="L9" s="107" t="s">
        <v>22</v>
      </c>
      <c r="M9" s="107" t="s">
        <v>49</v>
      </c>
      <c r="N9" s="220">
        <v>42277</v>
      </c>
      <c r="O9" s="107" t="s">
        <v>23</v>
      </c>
      <c r="P9" s="107" t="s">
        <v>33</v>
      </c>
      <c r="Q9" s="107" t="s">
        <v>33</v>
      </c>
      <c r="R9" s="224" t="s">
        <v>261</v>
      </c>
      <c r="S9" s="206" t="e">
        <f t="shared" si="1"/>
        <v>#VALUE!</v>
      </c>
      <c r="T9" s="222" t="s">
        <v>265</v>
      </c>
      <c r="U9" s="222" t="s">
        <v>265</v>
      </c>
      <c r="V9" s="11" t="s">
        <v>156</v>
      </c>
      <c r="W9" s="3" t="s">
        <v>156</v>
      </c>
      <c r="X9" s="3" t="s">
        <v>156</v>
      </c>
      <c r="Y9" s="46"/>
      <c r="Z9" s="46"/>
      <c r="AA9" s="50"/>
      <c r="AB9" s="54"/>
      <c r="AC9" s="54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3"/>
      <c r="AP9" s="43"/>
      <c r="AQ9" s="47"/>
      <c r="AR9" s="43"/>
      <c r="AS9" s="43"/>
      <c r="AT9" s="45"/>
      <c r="AU9" s="45"/>
      <c r="AV9" s="45"/>
    </row>
    <row r="10" spans="1:48" s="226" customFormat="1" ht="95.25" customHeight="1" x14ac:dyDescent="0.2">
      <c r="A10" s="216" t="s">
        <v>190</v>
      </c>
      <c r="B10" s="213" t="s">
        <v>80</v>
      </c>
      <c r="C10" s="109" t="s">
        <v>64</v>
      </c>
      <c r="D10" s="108" t="s">
        <v>65</v>
      </c>
      <c r="E10" s="217" t="s">
        <v>66</v>
      </c>
      <c r="F10" s="217" t="s">
        <v>204</v>
      </c>
      <c r="G10" s="109" t="s">
        <v>67</v>
      </c>
      <c r="H10" s="218">
        <v>42240</v>
      </c>
      <c r="I10" s="219" t="s">
        <v>24</v>
      </c>
      <c r="J10" s="151" t="e">
        <f t="shared" si="0"/>
        <v>#REF!</v>
      </c>
      <c r="K10" s="107" t="s">
        <v>68</v>
      </c>
      <c r="L10" s="107" t="s">
        <v>21</v>
      </c>
      <c r="M10" s="107" t="s">
        <v>49</v>
      </c>
      <c r="N10" s="220">
        <v>42290</v>
      </c>
      <c r="O10" s="107" t="s">
        <v>23</v>
      </c>
      <c r="P10" s="107" t="s">
        <v>92</v>
      </c>
      <c r="Q10" s="107" t="s">
        <v>23</v>
      </c>
      <c r="R10" s="224" t="s">
        <v>261</v>
      </c>
      <c r="S10" s="206" t="e">
        <f t="shared" si="1"/>
        <v>#VALUE!</v>
      </c>
      <c r="T10" s="222" t="s">
        <v>265</v>
      </c>
      <c r="U10" s="222" t="s">
        <v>265</v>
      </c>
      <c r="V10" s="11" t="s">
        <v>156</v>
      </c>
      <c r="W10" s="16" t="s">
        <v>163</v>
      </c>
      <c r="X10" s="16" t="s">
        <v>164</v>
      </c>
      <c r="Y10" s="46"/>
      <c r="Z10" s="46"/>
      <c r="AA10" s="50"/>
      <c r="AB10" s="54"/>
      <c r="AC10" s="54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3"/>
      <c r="AP10" s="43"/>
      <c r="AQ10" s="47"/>
      <c r="AR10" s="43"/>
      <c r="AS10" s="43"/>
      <c r="AT10" s="45"/>
      <c r="AU10" s="45"/>
      <c r="AV10" s="48"/>
    </row>
    <row r="11" spans="1:48" s="226" customFormat="1" ht="95.25" customHeight="1" x14ac:dyDescent="0.2">
      <c r="A11" s="216" t="s">
        <v>203</v>
      </c>
      <c r="B11" s="213" t="s">
        <v>175</v>
      </c>
      <c r="C11" s="109" t="s">
        <v>123</v>
      </c>
      <c r="D11" s="108" t="s">
        <v>124</v>
      </c>
      <c r="E11" s="217" t="s">
        <v>125</v>
      </c>
      <c r="F11" s="217"/>
      <c r="G11" s="109" t="s">
        <v>126</v>
      </c>
      <c r="H11" s="223">
        <v>42236</v>
      </c>
      <c r="I11" s="107" t="s">
        <v>24</v>
      </c>
      <c r="J11" s="151" t="e">
        <f t="shared" si="0"/>
        <v>#REF!</v>
      </c>
      <c r="K11" s="107" t="s">
        <v>127</v>
      </c>
      <c r="L11" s="107" t="s">
        <v>21</v>
      </c>
      <c r="M11" s="107" t="s">
        <v>128</v>
      </c>
      <c r="N11" s="106">
        <v>42306</v>
      </c>
      <c r="O11" s="107" t="s">
        <v>23</v>
      </c>
      <c r="P11" s="107" t="s">
        <v>33</v>
      </c>
      <c r="Q11" s="107" t="s">
        <v>33</v>
      </c>
      <c r="R11" s="224" t="s">
        <v>261</v>
      </c>
      <c r="S11" s="206" t="e">
        <f t="shared" si="1"/>
        <v>#VALUE!</v>
      </c>
      <c r="T11" s="222" t="s">
        <v>265</v>
      </c>
      <c r="U11" s="222" t="s">
        <v>265</v>
      </c>
      <c r="V11" s="11" t="s">
        <v>156</v>
      </c>
      <c r="W11" s="3" t="s">
        <v>156</v>
      </c>
      <c r="X11" s="3" t="s">
        <v>156</v>
      </c>
      <c r="Y11" s="46"/>
      <c r="Z11" s="46"/>
      <c r="AA11" s="50"/>
      <c r="AB11" s="54"/>
      <c r="AC11" s="54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3"/>
      <c r="AP11" s="43"/>
      <c r="AQ11" s="47"/>
      <c r="AR11" s="43"/>
      <c r="AS11" s="43"/>
      <c r="AT11" s="45"/>
      <c r="AU11" s="45"/>
      <c r="AV11" s="48"/>
    </row>
    <row r="12" spans="1:48" s="32" customFormat="1" ht="95.25" hidden="1" customHeight="1" x14ac:dyDescent="0.2">
      <c r="A12" s="5" t="s">
        <v>179</v>
      </c>
      <c r="B12" s="6" t="s">
        <v>82</v>
      </c>
      <c r="C12" s="7">
        <v>1305350223</v>
      </c>
      <c r="D12" s="8" t="s">
        <v>85</v>
      </c>
      <c r="E12" s="8" t="s">
        <v>86</v>
      </c>
      <c r="F12" s="8"/>
      <c r="G12" s="14">
        <v>25.61</v>
      </c>
      <c r="H12" s="2">
        <v>42143</v>
      </c>
      <c r="I12" s="30" t="s">
        <v>29</v>
      </c>
      <c r="J12" s="150" t="e">
        <f t="shared" si="0"/>
        <v>#REF!</v>
      </c>
      <c r="K12" s="8" t="s">
        <v>87</v>
      </c>
      <c r="L12" s="8" t="s">
        <v>21</v>
      </c>
      <c r="M12" s="3" t="s">
        <v>49</v>
      </c>
      <c r="N12" s="2">
        <v>42324</v>
      </c>
      <c r="O12" s="8" t="s">
        <v>23</v>
      </c>
      <c r="P12" s="2">
        <v>42319</v>
      </c>
      <c r="Q12" s="8" t="s">
        <v>23</v>
      </c>
      <c r="R12" s="105">
        <v>42429</v>
      </c>
      <c r="S12" s="42">
        <f t="shared" si="1"/>
        <v>200119.89</v>
      </c>
      <c r="T12" s="25">
        <v>200000</v>
      </c>
      <c r="U12" s="25">
        <v>119.89</v>
      </c>
      <c r="V12" s="11" t="s">
        <v>156</v>
      </c>
      <c r="W12" s="3" t="s">
        <v>156</v>
      </c>
      <c r="X12" s="3" t="s">
        <v>156</v>
      </c>
      <c r="Y12" s="46"/>
      <c r="Z12" s="46"/>
      <c r="AA12" s="50"/>
      <c r="AB12" s="54"/>
      <c r="AC12" s="54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3"/>
      <c r="AP12" s="43"/>
      <c r="AQ12" s="47"/>
      <c r="AR12" s="43"/>
      <c r="AS12" s="43"/>
      <c r="AT12" s="45"/>
      <c r="AU12" s="45"/>
      <c r="AV12" s="48"/>
    </row>
    <row r="13" spans="1:48" s="19" customFormat="1" ht="95.25" hidden="1" customHeight="1" x14ac:dyDescent="0.2">
      <c r="A13" s="5" t="s">
        <v>203</v>
      </c>
      <c r="B13" s="6" t="s">
        <v>137</v>
      </c>
      <c r="C13" s="7" t="s">
        <v>138</v>
      </c>
      <c r="D13" s="8" t="s">
        <v>139</v>
      </c>
      <c r="E13" s="9" t="s">
        <v>140</v>
      </c>
      <c r="F13" s="9"/>
      <c r="G13" s="7" t="s">
        <v>141</v>
      </c>
      <c r="H13" s="10">
        <v>42296</v>
      </c>
      <c r="I13" s="16" t="s">
        <v>30</v>
      </c>
      <c r="J13" s="150" t="e">
        <f t="shared" si="0"/>
        <v>#REF!</v>
      </c>
      <c r="K13" s="3" t="s">
        <v>142</v>
      </c>
      <c r="L13" s="3" t="s">
        <v>21</v>
      </c>
      <c r="M13" s="3" t="s">
        <v>122</v>
      </c>
      <c r="N13" s="12">
        <v>42355</v>
      </c>
      <c r="O13" s="3" t="s">
        <v>23</v>
      </c>
      <c r="P13" s="12" t="s">
        <v>33</v>
      </c>
      <c r="Q13" s="3" t="s">
        <v>33</v>
      </c>
      <c r="R13" s="105">
        <v>42474</v>
      </c>
      <c r="S13" s="42">
        <f t="shared" si="1"/>
        <v>81244.37999999999</v>
      </c>
      <c r="T13" s="23">
        <v>81043.289999999994</v>
      </c>
      <c r="U13" s="23">
        <v>201.09</v>
      </c>
      <c r="V13" s="11" t="s">
        <v>156</v>
      </c>
      <c r="W13" s="3" t="s">
        <v>331</v>
      </c>
      <c r="X13" s="3" t="s">
        <v>332</v>
      </c>
      <c r="Y13" s="46"/>
      <c r="Z13" s="46"/>
      <c r="AA13" s="50"/>
      <c r="AB13" s="54"/>
      <c r="AC13" s="54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3"/>
      <c r="AP13" s="43"/>
      <c r="AQ13" s="47"/>
      <c r="AR13" s="43"/>
      <c r="AS13" s="43"/>
      <c r="AT13" s="45"/>
      <c r="AU13" s="45"/>
      <c r="AV13" s="48"/>
    </row>
    <row r="14" spans="1:48" s="32" customFormat="1" ht="95.25" hidden="1" customHeight="1" x14ac:dyDescent="0.2">
      <c r="A14" s="5" t="s">
        <v>181</v>
      </c>
      <c r="B14" s="6" t="s">
        <v>90</v>
      </c>
      <c r="C14" s="7" t="s">
        <v>83</v>
      </c>
      <c r="D14" s="8" t="s">
        <v>70</v>
      </c>
      <c r="E14" s="9" t="s">
        <v>174</v>
      </c>
      <c r="F14" s="9"/>
      <c r="G14" s="7" t="s">
        <v>88</v>
      </c>
      <c r="H14" s="2">
        <v>42269</v>
      </c>
      <c r="I14" s="30" t="s">
        <v>27</v>
      </c>
      <c r="J14" s="150" t="e">
        <f t="shared" si="0"/>
        <v>#REF!</v>
      </c>
      <c r="K14" s="3" t="s">
        <v>36</v>
      </c>
      <c r="L14" s="3" t="s">
        <v>22</v>
      </c>
      <c r="M14" s="3" t="s">
        <v>154</v>
      </c>
      <c r="N14" s="4">
        <v>42359</v>
      </c>
      <c r="O14" s="3" t="s">
        <v>23</v>
      </c>
      <c r="P14" s="4" t="s">
        <v>33</v>
      </c>
      <c r="Q14" s="3" t="s">
        <v>33</v>
      </c>
      <c r="R14" s="105">
        <v>42416</v>
      </c>
      <c r="S14" s="42">
        <f t="shared" si="1"/>
        <v>0</v>
      </c>
      <c r="T14" s="23">
        <v>0</v>
      </c>
      <c r="U14" s="23">
        <v>0</v>
      </c>
      <c r="V14" s="11" t="s">
        <v>156</v>
      </c>
      <c r="W14" s="3" t="s">
        <v>156</v>
      </c>
      <c r="X14" s="3" t="s">
        <v>156</v>
      </c>
      <c r="Y14" s="46"/>
      <c r="Z14" s="46"/>
      <c r="AA14" s="50"/>
      <c r="AB14" s="54"/>
      <c r="AC14" s="54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3"/>
      <c r="AP14" s="43"/>
      <c r="AQ14" s="47"/>
      <c r="AR14" s="43"/>
      <c r="AS14" s="43"/>
      <c r="AT14" s="45"/>
      <c r="AU14" s="45"/>
      <c r="AV14" s="48"/>
    </row>
    <row r="15" spans="1:48" s="32" customFormat="1" ht="95.25" hidden="1" customHeight="1" x14ac:dyDescent="0.2">
      <c r="A15" s="5" t="s">
        <v>203</v>
      </c>
      <c r="B15" s="6" t="s">
        <v>118</v>
      </c>
      <c r="C15" s="7" t="s">
        <v>119</v>
      </c>
      <c r="D15" s="8" t="s">
        <v>120</v>
      </c>
      <c r="E15" s="9" t="s">
        <v>121</v>
      </c>
      <c r="F15" s="9" t="s">
        <v>196</v>
      </c>
      <c r="G15" s="7" t="s">
        <v>35</v>
      </c>
      <c r="H15" s="10">
        <v>42212</v>
      </c>
      <c r="I15" s="16" t="s">
        <v>27</v>
      </c>
      <c r="J15" s="150" t="e">
        <f t="shared" si="0"/>
        <v>#REF!</v>
      </c>
      <c r="K15" s="3" t="s">
        <v>58</v>
      </c>
      <c r="L15" s="3" t="s">
        <v>21</v>
      </c>
      <c r="M15" s="3" t="s">
        <v>122</v>
      </c>
      <c r="N15" s="12">
        <v>42366</v>
      </c>
      <c r="O15" s="3" t="s">
        <v>23</v>
      </c>
      <c r="P15" s="3" t="s">
        <v>33</v>
      </c>
      <c r="Q15" s="3" t="s">
        <v>33</v>
      </c>
      <c r="R15" s="27">
        <v>42426</v>
      </c>
      <c r="S15" s="42">
        <f t="shared" si="1"/>
        <v>4381.79</v>
      </c>
      <c r="T15" s="23">
        <v>4375.87</v>
      </c>
      <c r="U15" s="23">
        <v>5.92</v>
      </c>
      <c r="V15" s="11" t="s">
        <v>156</v>
      </c>
      <c r="W15" s="3" t="s">
        <v>156</v>
      </c>
      <c r="X15" s="3" t="s">
        <v>156</v>
      </c>
      <c r="Y15" s="46"/>
      <c r="Z15" s="46"/>
      <c r="AA15" s="50"/>
      <c r="AB15" s="54"/>
      <c r="AC15" s="54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3"/>
      <c r="AP15" s="43"/>
      <c r="AQ15" s="47"/>
      <c r="AR15" s="43"/>
      <c r="AS15" s="43"/>
      <c r="AT15" s="45"/>
      <c r="AU15" s="45"/>
      <c r="AV15" s="48"/>
    </row>
    <row r="16" spans="1:48" s="226" customFormat="1" ht="159.75" customHeight="1" x14ac:dyDescent="0.2">
      <c r="A16" s="216" t="s">
        <v>203</v>
      </c>
      <c r="B16" s="213" t="s">
        <v>129</v>
      </c>
      <c r="C16" s="109" t="s">
        <v>130</v>
      </c>
      <c r="D16" s="108" t="s">
        <v>131</v>
      </c>
      <c r="E16" s="217" t="s">
        <v>132</v>
      </c>
      <c r="F16" s="217"/>
      <c r="G16" s="109" t="s">
        <v>133</v>
      </c>
      <c r="H16" s="223">
        <v>42285</v>
      </c>
      <c r="I16" s="107" t="s">
        <v>24</v>
      </c>
      <c r="J16" s="151" t="e">
        <f t="shared" si="0"/>
        <v>#REF!</v>
      </c>
      <c r="K16" s="107" t="s">
        <v>134</v>
      </c>
      <c r="L16" s="107" t="s">
        <v>22</v>
      </c>
      <c r="M16" s="107" t="s">
        <v>122</v>
      </c>
      <c r="N16" s="106" t="s">
        <v>135</v>
      </c>
      <c r="O16" s="228" t="s">
        <v>155</v>
      </c>
      <c r="P16" s="106" t="s">
        <v>136</v>
      </c>
      <c r="Q16" s="107" t="s">
        <v>23</v>
      </c>
      <c r="R16" s="229" t="s">
        <v>159</v>
      </c>
      <c r="S16" s="206" t="e">
        <f t="shared" si="1"/>
        <v>#VALUE!</v>
      </c>
      <c r="T16" s="222" t="s">
        <v>265</v>
      </c>
      <c r="U16" s="222" t="s">
        <v>265</v>
      </c>
      <c r="V16" s="11" t="s">
        <v>156</v>
      </c>
      <c r="W16" s="3" t="s">
        <v>160</v>
      </c>
      <c r="X16" s="3" t="s">
        <v>161</v>
      </c>
      <c r="Y16" s="46"/>
      <c r="Z16" s="46"/>
      <c r="AA16" s="50"/>
      <c r="AB16" s="54"/>
      <c r="AC16" s="54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3"/>
      <c r="AP16" s="43"/>
      <c r="AQ16" s="47"/>
      <c r="AR16" s="43"/>
      <c r="AS16" s="43"/>
      <c r="AT16" s="45"/>
      <c r="AU16" s="45"/>
      <c r="AV16" s="48"/>
    </row>
    <row r="17" spans="1:48" s="32" customFormat="1" ht="95.25" hidden="1" customHeight="1" x14ac:dyDescent="0.2">
      <c r="A17" s="5" t="s">
        <v>199</v>
      </c>
      <c r="B17" s="6" t="s">
        <v>166</v>
      </c>
      <c r="C17" s="7" t="s">
        <v>167</v>
      </c>
      <c r="D17" s="8" t="s">
        <v>168</v>
      </c>
      <c r="E17" s="9" t="s">
        <v>169</v>
      </c>
      <c r="F17" s="9"/>
      <c r="G17" s="7" t="s">
        <v>170</v>
      </c>
      <c r="H17" s="10">
        <v>42093</v>
      </c>
      <c r="I17" s="16" t="s">
        <v>27</v>
      </c>
      <c r="J17" s="150" t="e">
        <f t="shared" si="0"/>
        <v>#REF!</v>
      </c>
      <c r="K17" s="3" t="s">
        <v>143</v>
      </c>
      <c r="L17" s="3" t="s">
        <v>21</v>
      </c>
      <c r="M17" s="3" t="s">
        <v>49</v>
      </c>
      <c r="N17" s="12">
        <v>42163</v>
      </c>
      <c r="O17" s="3" t="s">
        <v>23</v>
      </c>
      <c r="P17" s="3" t="s">
        <v>33</v>
      </c>
      <c r="Q17" s="3" t="s">
        <v>33</v>
      </c>
      <c r="R17" s="22" t="s">
        <v>247</v>
      </c>
      <c r="S17" s="42" t="e">
        <f t="shared" si="1"/>
        <v>#VALUE!</v>
      </c>
      <c r="T17" s="78" t="s">
        <v>265</v>
      </c>
      <c r="U17" s="78" t="s">
        <v>265</v>
      </c>
      <c r="V17" s="11" t="s">
        <v>156</v>
      </c>
      <c r="W17" s="11" t="s">
        <v>156</v>
      </c>
      <c r="X17" s="11" t="s">
        <v>156</v>
      </c>
      <c r="Y17" s="46"/>
      <c r="Z17" s="46"/>
      <c r="AA17" s="50"/>
      <c r="AB17" s="54"/>
      <c r="AC17" s="54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3"/>
      <c r="AP17" s="43"/>
      <c r="AQ17" s="47"/>
      <c r="AR17" s="43"/>
      <c r="AS17" s="43"/>
      <c r="AT17" s="45"/>
      <c r="AU17" s="45"/>
      <c r="AV17" s="48"/>
    </row>
    <row r="18" spans="1:48" s="32" customFormat="1" ht="95.25" hidden="1" customHeight="1" x14ac:dyDescent="0.2">
      <c r="A18" s="5" t="s">
        <v>181</v>
      </c>
      <c r="B18" s="6" t="s">
        <v>180</v>
      </c>
      <c r="C18" s="7" t="s">
        <v>182</v>
      </c>
      <c r="D18" s="8" t="s">
        <v>183</v>
      </c>
      <c r="E18" s="102" t="s">
        <v>184</v>
      </c>
      <c r="F18" s="9"/>
      <c r="G18" s="7" t="s">
        <v>185</v>
      </c>
      <c r="H18" s="10">
        <v>42181</v>
      </c>
      <c r="I18" s="16" t="s">
        <v>69</v>
      </c>
      <c r="J18" s="150"/>
      <c r="K18" s="3" t="s">
        <v>186</v>
      </c>
      <c r="L18" s="3"/>
      <c r="M18" s="3" t="s">
        <v>49</v>
      </c>
      <c r="N18" s="12">
        <v>42270</v>
      </c>
      <c r="O18" s="3" t="s">
        <v>187</v>
      </c>
      <c r="P18" s="12">
        <v>42201</v>
      </c>
      <c r="Q18" s="3" t="s">
        <v>23</v>
      </c>
      <c r="R18" s="103">
        <v>42318</v>
      </c>
      <c r="S18" s="42">
        <f t="shared" si="1"/>
        <v>200259.66</v>
      </c>
      <c r="T18" s="23">
        <v>200000</v>
      </c>
      <c r="U18" s="23">
        <v>259.66000000000003</v>
      </c>
      <c r="V18" s="3" t="s">
        <v>156</v>
      </c>
      <c r="W18" s="11" t="s">
        <v>188</v>
      </c>
      <c r="X18" s="11" t="s">
        <v>189</v>
      </c>
      <c r="Y18" s="46"/>
      <c r="Z18" s="46"/>
      <c r="AA18" s="50"/>
      <c r="AB18" s="54"/>
      <c r="AC18" s="54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3"/>
      <c r="AP18" s="43"/>
      <c r="AQ18" s="47"/>
      <c r="AR18" s="43"/>
      <c r="AS18" s="43"/>
      <c r="AT18" s="45"/>
      <c r="AU18" s="45"/>
      <c r="AV18" s="48"/>
    </row>
    <row r="19" spans="1:48" ht="95.25" hidden="1" customHeight="1" x14ac:dyDescent="0.2">
      <c r="A19" s="66" t="s">
        <v>190</v>
      </c>
      <c r="B19" s="6" t="s">
        <v>192</v>
      </c>
      <c r="C19" s="7" t="s">
        <v>193</v>
      </c>
      <c r="D19" s="8" t="s">
        <v>194</v>
      </c>
      <c r="E19" s="9" t="s">
        <v>195</v>
      </c>
      <c r="F19" s="9" t="s">
        <v>196</v>
      </c>
      <c r="G19" s="7" t="s">
        <v>35</v>
      </c>
      <c r="H19" s="10">
        <v>42360</v>
      </c>
      <c r="I19" s="16" t="s">
        <v>27</v>
      </c>
      <c r="J19" s="150" t="s">
        <v>146</v>
      </c>
      <c r="K19" s="3" t="s">
        <v>143</v>
      </c>
      <c r="L19" s="3" t="s">
        <v>21</v>
      </c>
      <c r="M19" s="3" t="s">
        <v>122</v>
      </c>
      <c r="N19" s="12">
        <v>42381</v>
      </c>
      <c r="O19" s="3" t="s">
        <v>23</v>
      </c>
      <c r="P19" s="3" t="s">
        <v>33</v>
      </c>
      <c r="Q19" s="3" t="s">
        <v>33</v>
      </c>
      <c r="R19" s="103">
        <v>42402</v>
      </c>
      <c r="S19" s="42">
        <f t="shared" si="1"/>
        <v>13842.640000000001</v>
      </c>
      <c r="T19" s="23">
        <v>13823.95</v>
      </c>
      <c r="U19" s="23">
        <v>18.690000000000001</v>
      </c>
      <c r="V19" s="28" t="s">
        <v>156</v>
      </c>
      <c r="W19" s="11" t="s">
        <v>156</v>
      </c>
      <c r="X19" s="11" t="s">
        <v>156</v>
      </c>
      <c r="Y19" s="46"/>
      <c r="Z19" s="46"/>
      <c r="AA19" s="50"/>
      <c r="AB19" s="54"/>
      <c r="AC19" s="54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3"/>
      <c r="AP19" s="43"/>
      <c r="AQ19" s="47"/>
      <c r="AR19" s="43"/>
      <c r="AS19" s="43"/>
      <c r="AT19" s="45"/>
      <c r="AU19" s="45"/>
      <c r="AV19" s="48"/>
    </row>
    <row r="20" spans="1:48" ht="95.25" hidden="1" customHeight="1" x14ac:dyDescent="0.2">
      <c r="A20" s="66" t="s">
        <v>190</v>
      </c>
      <c r="B20" s="6" t="s">
        <v>191</v>
      </c>
      <c r="C20" s="104" t="s">
        <v>200</v>
      </c>
      <c r="D20" s="8" t="s">
        <v>197</v>
      </c>
      <c r="E20" s="9" t="s">
        <v>198</v>
      </c>
      <c r="F20" s="9" t="s">
        <v>201</v>
      </c>
      <c r="G20" s="7" t="s">
        <v>202</v>
      </c>
      <c r="H20" s="10">
        <v>42390</v>
      </c>
      <c r="I20" s="16" t="s">
        <v>27</v>
      </c>
      <c r="J20" s="150" t="s">
        <v>146</v>
      </c>
      <c r="K20" s="3" t="s">
        <v>143</v>
      </c>
      <c r="L20" s="3" t="s">
        <v>21</v>
      </c>
      <c r="M20" s="3" t="s">
        <v>122</v>
      </c>
      <c r="N20" s="12">
        <v>42410</v>
      </c>
      <c r="O20" s="3" t="s">
        <v>23</v>
      </c>
      <c r="P20" s="3" t="s">
        <v>33</v>
      </c>
      <c r="Q20" s="3" t="s">
        <v>33</v>
      </c>
      <c r="R20" s="103">
        <v>42444</v>
      </c>
      <c r="S20" s="42">
        <f t="shared" si="1"/>
        <v>19408.89</v>
      </c>
      <c r="T20" s="23">
        <v>19391.919999999998</v>
      </c>
      <c r="U20" s="23">
        <v>16.97</v>
      </c>
      <c r="V20" s="3" t="s">
        <v>156</v>
      </c>
      <c r="W20" s="11" t="s">
        <v>156</v>
      </c>
      <c r="X20" s="11" t="s">
        <v>156</v>
      </c>
      <c r="Y20" s="51"/>
      <c r="Z20" s="51"/>
      <c r="AA20" s="51"/>
      <c r="AB20" s="67"/>
      <c r="AC20" s="67"/>
      <c r="AD20" s="67"/>
      <c r="AE20" s="67"/>
      <c r="AF20" s="41"/>
      <c r="AG20" s="41"/>
      <c r="AH20" s="67"/>
      <c r="AI20" s="67"/>
      <c r="AJ20" s="41"/>
      <c r="AK20" s="41"/>
      <c r="AL20" s="41"/>
      <c r="AM20" s="41"/>
      <c r="AN20" s="41"/>
      <c r="AO20" s="41"/>
      <c r="AP20" s="67"/>
      <c r="AQ20" s="67"/>
      <c r="AR20" s="67"/>
      <c r="AS20" s="67"/>
      <c r="AT20" s="67"/>
      <c r="AU20" s="67"/>
      <c r="AV20" s="68"/>
    </row>
    <row r="21" spans="1:48" ht="95.25" hidden="1" customHeight="1" x14ac:dyDescent="0.2">
      <c r="A21" s="66" t="s">
        <v>179</v>
      </c>
      <c r="B21" s="6" t="s">
        <v>206</v>
      </c>
      <c r="C21" s="7"/>
      <c r="D21" s="8"/>
      <c r="E21" s="9"/>
      <c r="F21" s="9"/>
      <c r="G21" s="7"/>
      <c r="H21" s="10"/>
      <c r="I21" s="16"/>
      <c r="J21" s="150"/>
      <c r="K21" s="3" t="s">
        <v>36</v>
      </c>
      <c r="L21" s="3"/>
      <c r="M21" s="3"/>
      <c r="N21" s="12"/>
      <c r="O21" s="3"/>
      <c r="P21" s="3"/>
      <c r="Q21" s="3"/>
      <c r="R21" s="22" t="s">
        <v>207</v>
      </c>
      <c r="S21" s="42" t="e">
        <f t="shared" si="1"/>
        <v>#VALUE!</v>
      </c>
      <c r="T21" s="78" t="s">
        <v>265</v>
      </c>
      <c r="U21" s="78" t="s">
        <v>265</v>
      </c>
      <c r="V21" s="11"/>
      <c r="W21" s="11"/>
      <c r="X21" s="11"/>
      <c r="Y21" s="67"/>
      <c r="Z21" s="67"/>
      <c r="AA21" s="67"/>
      <c r="AB21" s="67"/>
      <c r="AC21" s="67"/>
      <c r="AD21" s="67"/>
      <c r="AE21" s="67"/>
      <c r="AF21" s="41"/>
      <c r="AG21" s="41"/>
      <c r="AH21" s="67"/>
      <c r="AI21" s="67"/>
      <c r="AJ21" s="41"/>
      <c r="AK21" s="41"/>
      <c r="AL21" s="41"/>
      <c r="AM21" s="41"/>
      <c r="AN21" s="41"/>
      <c r="AO21" s="41"/>
      <c r="AP21" s="67"/>
      <c r="AQ21" s="67"/>
      <c r="AR21" s="67"/>
      <c r="AS21" s="67"/>
      <c r="AT21" s="67"/>
      <c r="AU21" s="67"/>
      <c r="AV21" s="68"/>
    </row>
    <row r="22" spans="1:48" ht="95.25" hidden="1" customHeight="1" x14ac:dyDescent="0.2">
      <c r="A22" s="66" t="s">
        <v>190</v>
      </c>
      <c r="B22" s="6" t="s">
        <v>212</v>
      </c>
      <c r="C22" s="104">
        <v>4460890280</v>
      </c>
      <c r="D22" s="8" t="s">
        <v>214</v>
      </c>
      <c r="E22" s="9" t="s">
        <v>208</v>
      </c>
      <c r="F22" s="9" t="s">
        <v>209</v>
      </c>
      <c r="G22" s="7" t="s">
        <v>210</v>
      </c>
      <c r="H22" s="10">
        <v>42464</v>
      </c>
      <c r="I22" s="16" t="s">
        <v>27</v>
      </c>
      <c r="J22" s="150"/>
      <c r="K22" s="3" t="s">
        <v>110</v>
      </c>
      <c r="L22" s="3" t="s">
        <v>21</v>
      </c>
      <c r="M22" s="3" t="s">
        <v>122</v>
      </c>
      <c r="N22" s="12">
        <v>42507</v>
      </c>
      <c r="O22" s="3" t="s">
        <v>23</v>
      </c>
      <c r="P22" s="3" t="s">
        <v>33</v>
      </c>
      <c r="Q22" s="3" t="s">
        <v>33</v>
      </c>
      <c r="R22" s="103">
        <v>42636</v>
      </c>
      <c r="S22" s="42">
        <f t="shared" si="1"/>
        <v>16049</v>
      </c>
      <c r="T22" s="23">
        <v>16049</v>
      </c>
      <c r="U22" s="23">
        <v>0</v>
      </c>
      <c r="V22" s="3"/>
      <c r="W22" s="11"/>
      <c r="X22" s="11"/>
      <c r="Y22" s="67"/>
      <c r="Z22" s="67"/>
      <c r="AA22" s="67"/>
      <c r="AB22" s="67"/>
      <c r="AC22" s="67"/>
      <c r="AD22" s="67"/>
      <c r="AE22" s="67"/>
      <c r="AF22" s="41"/>
      <c r="AG22" s="41"/>
      <c r="AH22" s="67"/>
      <c r="AI22" s="67"/>
      <c r="AJ22" s="41"/>
      <c r="AK22" s="41"/>
      <c r="AL22" s="41"/>
      <c r="AM22" s="41"/>
      <c r="AN22" s="41"/>
      <c r="AO22" s="41"/>
      <c r="AP22" s="67"/>
      <c r="AQ22" s="67"/>
      <c r="AR22" s="67"/>
      <c r="AS22" s="67"/>
      <c r="AT22" s="67"/>
      <c r="AU22" s="67"/>
      <c r="AV22" s="68"/>
    </row>
    <row r="23" spans="1:48" s="232" customFormat="1" ht="95.25" customHeight="1" x14ac:dyDescent="0.2">
      <c r="A23" s="230" t="s">
        <v>190</v>
      </c>
      <c r="B23" s="213" t="s">
        <v>211</v>
      </c>
      <c r="C23" s="231">
        <v>2267620223</v>
      </c>
      <c r="D23" s="108" t="s">
        <v>215</v>
      </c>
      <c r="E23" s="217" t="s">
        <v>216</v>
      </c>
      <c r="F23" s="217" t="s">
        <v>244</v>
      </c>
      <c r="G23" s="109" t="s">
        <v>217</v>
      </c>
      <c r="H23" s="223">
        <v>42472</v>
      </c>
      <c r="I23" s="107" t="s">
        <v>28</v>
      </c>
      <c r="J23" s="151"/>
      <c r="K23" s="107" t="s">
        <v>218</v>
      </c>
      <c r="L23" s="107" t="s">
        <v>21</v>
      </c>
      <c r="M23" s="107" t="s">
        <v>122</v>
      </c>
      <c r="N23" s="106">
        <v>42488</v>
      </c>
      <c r="O23" s="107" t="s">
        <v>23</v>
      </c>
      <c r="P23" s="107" t="s">
        <v>33</v>
      </c>
      <c r="Q23" s="107" t="s">
        <v>33</v>
      </c>
      <c r="R23" s="224" t="s">
        <v>261</v>
      </c>
      <c r="S23" s="206" t="e">
        <f t="shared" si="1"/>
        <v>#VALUE!</v>
      </c>
      <c r="T23" s="222" t="s">
        <v>265</v>
      </c>
      <c r="U23" s="222" t="s">
        <v>265</v>
      </c>
      <c r="V23" s="3"/>
      <c r="W23" s="11"/>
      <c r="X23" s="11"/>
      <c r="Y23" s="67"/>
      <c r="Z23" s="67"/>
      <c r="AA23" s="67"/>
      <c r="AB23" s="67"/>
      <c r="AC23" s="67"/>
      <c r="AD23" s="67"/>
      <c r="AE23" s="67"/>
      <c r="AF23" s="41"/>
      <c r="AG23" s="41"/>
      <c r="AH23" s="67"/>
      <c r="AI23" s="67"/>
      <c r="AJ23" s="41"/>
      <c r="AK23" s="41"/>
      <c r="AL23" s="41"/>
      <c r="AM23" s="41"/>
      <c r="AN23" s="41"/>
      <c r="AO23" s="41"/>
      <c r="AP23" s="67"/>
      <c r="AQ23" s="67"/>
      <c r="AR23" s="67"/>
      <c r="AS23" s="67"/>
      <c r="AT23" s="67"/>
      <c r="AU23" s="67"/>
      <c r="AV23" s="68"/>
    </row>
    <row r="24" spans="1:48" s="232" customFormat="1" ht="95.25" customHeight="1" x14ac:dyDescent="0.2">
      <c r="A24" s="230" t="s">
        <v>190</v>
      </c>
      <c r="B24" s="213" t="s">
        <v>213</v>
      </c>
      <c r="C24" s="231">
        <v>3319390989</v>
      </c>
      <c r="D24" s="108" t="s">
        <v>219</v>
      </c>
      <c r="E24" s="217" t="s">
        <v>220</v>
      </c>
      <c r="F24" s="217" t="s">
        <v>221</v>
      </c>
      <c r="G24" s="109" t="s">
        <v>222</v>
      </c>
      <c r="H24" s="223">
        <v>42423</v>
      </c>
      <c r="I24" s="107" t="s">
        <v>28</v>
      </c>
      <c r="J24" s="151"/>
      <c r="K24" s="107" t="s">
        <v>36</v>
      </c>
      <c r="L24" s="107" t="s">
        <v>22</v>
      </c>
      <c r="M24" s="107" t="s">
        <v>122</v>
      </c>
      <c r="N24" s="106">
        <v>42522</v>
      </c>
      <c r="O24" s="107" t="s">
        <v>246</v>
      </c>
      <c r="P24" s="106">
        <v>42571</v>
      </c>
      <c r="Q24" s="107" t="s">
        <v>23</v>
      </c>
      <c r="R24" s="224" t="s">
        <v>261</v>
      </c>
      <c r="S24" s="206" t="e">
        <f t="shared" si="1"/>
        <v>#VALUE!</v>
      </c>
      <c r="T24" s="222" t="s">
        <v>265</v>
      </c>
      <c r="U24" s="222" t="s">
        <v>265</v>
      </c>
      <c r="V24" s="3"/>
      <c r="W24" s="11"/>
      <c r="X24" s="11"/>
      <c r="Y24" s="67"/>
      <c r="Z24" s="67"/>
      <c r="AA24" s="67"/>
      <c r="AB24" s="67"/>
      <c r="AC24" s="67"/>
      <c r="AD24" s="67"/>
      <c r="AE24" s="67"/>
      <c r="AF24" s="41"/>
      <c r="AG24" s="41"/>
      <c r="AH24" s="67"/>
      <c r="AI24" s="67"/>
      <c r="AJ24" s="41"/>
      <c r="AK24" s="41"/>
      <c r="AL24" s="41"/>
      <c r="AM24" s="41"/>
      <c r="AN24" s="41"/>
      <c r="AO24" s="41"/>
      <c r="AP24" s="67"/>
      <c r="AQ24" s="67"/>
      <c r="AR24" s="67"/>
      <c r="AS24" s="67"/>
      <c r="AT24" s="67"/>
      <c r="AU24" s="67"/>
      <c r="AV24" s="68"/>
    </row>
    <row r="25" spans="1:48" ht="95.25" hidden="1" customHeight="1" x14ac:dyDescent="0.2">
      <c r="A25" s="66" t="s">
        <v>181</v>
      </c>
      <c r="B25" s="6" t="s">
        <v>223</v>
      </c>
      <c r="C25" s="7"/>
      <c r="D25" s="8"/>
      <c r="E25" s="9" t="s">
        <v>224</v>
      </c>
      <c r="F25" s="9"/>
      <c r="G25" s="7" t="s">
        <v>225</v>
      </c>
      <c r="H25" s="10">
        <v>42328</v>
      </c>
      <c r="I25" s="16" t="s">
        <v>27</v>
      </c>
      <c r="J25" s="150"/>
      <c r="K25" s="3" t="s">
        <v>36</v>
      </c>
      <c r="L25" s="3"/>
      <c r="M25" s="3" t="s">
        <v>122</v>
      </c>
      <c r="N25" s="12">
        <v>42404</v>
      </c>
      <c r="O25" s="3" t="s">
        <v>34</v>
      </c>
      <c r="P25" s="12">
        <v>42410</v>
      </c>
      <c r="Q25" s="3" t="s">
        <v>23</v>
      </c>
      <c r="R25" s="103">
        <v>42486</v>
      </c>
      <c r="S25" s="42">
        <f t="shared" si="1"/>
        <v>115543.3</v>
      </c>
      <c r="T25" s="23">
        <v>115505</v>
      </c>
      <c r="U25" s="23">
        <v>38.299999999999997</v>
      </c>
      <c r="V25" s="3" t="s">
        <v>57</v>
      </c>
      <c r="W25" s="11" t="s">
        <v>258</v>
      </c>
      <c r="X25" s="11" t="s">
        <v>259</v>
      </c>
      <c r="Y25" s="67"/>
      <c r="Z25" s="67"/>
      <c r="AA25" s="67"/>
      <c r="AB25" s="67"/>
      <c r="AC25" s="67"/>
      <c r="AD25" s="67"/>
      <c r="AE25" s="67"/>
      <c r="AF25" s="41"/>
      <c r="AG25" s="41"/>
      <c r="AH25" s="67"/>
      <c r="AI25" s="67"/>
      <c r="AJ25" s="41"/>
      <c r="AK25" s="41"/>
      <c r="AL25" s="41"/>
      <c r="AM25" s="41"/>
      <c r="AN25" s="41"/>
      <c r="AO25" s="41"/>
      <c r="AP25" s="67"/>
      <c r="AQ25" s="67"/>
      <c r="AR25" s="67"/>
      <c r="AS25" s="67"/>
      <c r="AT25" s="67"/>
      <c r="AU25" s="67"/>
      <c r="AV25" s="68"/>
    </row>
    <row r="26" spans="1:48" s="232" customFormat="1" ht="95.25" customHeight="1" x14ac:dyDescent="0.2">
      <c r="A26" s="230" t="s">
        <v>190</v>
      </c>
      <c r="B26" s="213" t="s">
        <v>227</v>
      </c>
      <c r="C26" s="109">
        <v>2129990228</v>
      </c>
      <c r="D26" s="108" t="s">
        <v>228</v>
      </c>
      <c r="E26" s="217" t="s">
        <v>230</v>
      </c>
      <c r="F26" s="217" t="s">
        <v>229</v>
      </c>
      <c r="G26" s="109" t="s">
        <v>231</v>
      </c>
      <c r="H26" s="223">
        <v>42461</v>
      </c>
      <c r="I26" s="107" t="s">
        <v>24</v>
      </c>
      <c r="J26" s="151"/>
      <c r="K26" s="107" t="s">
        <v>232</v>
      </c>
      <c r="L26" s="107" t="s">
        <v>21</v>
      </c>
      <c r="M26" s="107" t="s">
        <v>122</v>
      </c>
      <c r="N26" s="106">
        <v>42522</v>
      </c>
      <c r="O26" s="107" t="s">
        <v>23</v>
      </c>
      <c r="P26" s="107" t="s">
        <v>33</v>
      </c>
      <c r="Q26" s="107" t="s">
        <v>33</v>
      </c>
      <c r="R26" s="224" t="s">
        <v>261</v>
      </c>
      <c r="S26" s="206" t="e">
        <f t="shared" si="1"/>
        <v>#VALUE!</v>
      </c>
      <c r="T26" s="222" t="s">
        <v>265</v>
      </c>
      <c r="U26" s="222" t="s">
        <v>265</v>
      </c>
      <c r="V26" s="3"/>
      <c r="W26" s="11"/>
      <c r="X26" s="11"/>
      <c r="Y26" s="67"/>
      <c r="Z26" s="67"/>
      <c r="AA26" s="67"/>
      <c r="AB26" s="67"/>
      <c r="AC26" s="67"/>
      <c r="AD26" s="67"/>
      <c r="AE26" s="67"/>
      <c r="AF26" s="41"/>
      <c r="AG26" s="41"/>
      <c r="AH26" s="67"/>
      <c r="AI26" s="67"/>
      <c r="AJ26" s="41"/>
      <c r="AK26" s="41"/>
      <c r="AL26" s="41"/>
      <c r="AM26" s="41"/>
      <c r="AN26" s="41"/>
      <c r="AO26" s="41"/>
      <c r="AP26" s="67"/>
      <c r="AQ26" s="67"/>
      <c r="AR26" s="67"/>
      <c r="AS26" s="67"/>
      <c r="AT26" s="67"/>
      <c r="AU26" s="67"/>
      <c r="AV26" s="68"/>
    </row>
    <row r="27" spans="1:48" s="232" customFormat="1" ht="95.25" customHeight="1" x14ac:dyDescent="0.2">
      <c r="A27" s="230" t="s">
        <v>190</v>
      </c>
      <c r="B27" s="213" t="s">
        <v>226</v>
      </c>
      <c r="C27" s="109">
        <v>2112690223</v>
      </c>
      <c r="D27" s="108" t="s">
        <v>233</v>
      </c>
      <c r="E27" s="217" t="s">
        <v>234</v>
      </c>
      <c r="F27" s="217" t="s">
        <v>196</v>
      </c>
      <c r="G27" s="109" t="s">
        <v>35</v>
      </c>
      <c r="H27" s="223">
        <v>42556</v>
      </c>
      <c r="I27" s="107" t="s">
        <v>29</v>
      </c>
      <c r="J27" s="151"/>
      <c r="K27" s="107" t="s">
        <v>87</v>
      </c>
      <c r="L27" s="107" t="s">
        <v>21</v>
      </c>
      <c r="M27" s="107" t="s">
        <v>122</v>
      </c>
      <c r="N27" s="106">
        <v>42585</v>
      </c>
      <c r="O27" s="107" t="s">
        <v>23</v>
      </c>
      <c r="P27" s="107" t="s">
        <v>33</v>
      </c>
      <c r="Q27" s="107" t="s">
        <v>33</v>
      </c>
      <c r="R27" s="224" t="s">
        <v>261</v>
      </c>
      <c r="S27" s="206" t="e">
        <f t="shared" si="1"/>
        <v>#VALUE!</v>
      </c>
      <c r="T27" s="222" t="s">
        <v>265</v>
      </c>
      <c r="U27" s="222" t="s">
        <v>265</v>
      </c>
      <c r="V27" s="11"/>
      <c r="W27" s="11"/>
      <c r="X27" s="11"/>
      <c r="Y27" s="67"/>
      <c r="Z27" s="67"/>
      <c r="AA27" s="67"/>
      <c r="AB27" s="67"/>
      <c r="AC27" s="67"/>
      <c r="AD27" s="67"/>
      <c r="AE27" s="67"/>
      <c r="AF27" s="41"/>
      <c r="AG27" s="41"/>
      <c r="AH27" s="67"/>
      <c r="AI27" s="67"/>
      <c r="AJ27" s="41"/>
      <c r="AK27" s="41"/>
      <c r="AL27" s="41"/>
      <c r="AM27" s="41"/>
      <c r="AN27" s="41"/>
      <c r="AO27" s="41"/>
      <c r="AP27" s="67"/>
      <c r="AQ27" s="67"/>
      <c r="AR27" s="67"/>
      <c r="AS27" s="67"/>
      <c r="AT27" s="69"/>
      <c r="AU27" s="69"/>
      <c r="AV27" s="70"/>
    </row>
    <row r="28" spans="1:48" s="232" customFormat="1" ht="95.25" customHeight="1" x14ac:dyDescent="0.2">
      <c r="A28" s="230" t="s">
        <v>190</v>
      </c>
      <c r="B28" s="213" t="s">
        <v>235</v>
      </c>
      <c r="C28" s="109">
        <v>10181280016</v>
      </c>
      <c r="D28" s="108" t="s">
        <v>238</v>
      </c>
      <c r="E28" s="217" t="s">
        <v>245</v>
      </c>
      <c r="F28" s="217" t="s">
        <v>239</v>
      </c>
      <c r="G28" s="109" t="s">
        <v>240</v>
      </c>
      <c r="H28" s="223">
        <v>42615</v>
      </c>
      <c r="I28" s="107" t="s">
        <v>24</v>
      </c>
      <c r="J28" s="151"/>
      <c r="K28" s="107" t="s">
        <v>127</v>
      </c>
      <c r="L28" s="107" t="s">
        <v>21</v>
      </c>
      <c r="M28" s="107" t="s">
        <v>122</v>
      </c>
      <c r="N28" s="106"/>
      <c r="O28" s="107"/>
      <c r="P28" s="107" t="s">
        <v>33</v>
      </c>
      <c r="Q28" s="107" t="s">
        <v>33</v>
      </c>
      <c r="R28" s="224" t="s">
        <v>261</v>
      </c>
      <c r="S28" s="206" t="e">
        <f t="shared" si="1"/>
        <v>#VALUE!</v>
      </c>
      <c r="T28" s="222" t="s">
        <v>265</v>
      </c>
      <c r="U28" s="222" t="s">
        <v>265</v>
      </c>
      <c r="V28" s="3"/>
      <c r="W28" s="11"/>
      <c r="X28" s="11"/>
      <c r="Y28" s="67"/>
      <c r="Z28" s="67"/>
      <c r="AA28" s="67"/>
      <c r="AB28" s="67"/>
      <c r="AC28" s="67"/>
      <c r="AD28" s="67"/>
      <c r="AE28" s="67"/>
      <c r="AF28" s="41"/>
      <c r="AG28" s="41"/>
      <c r="AH28" s="67"/>
      <c r="AI28" s="67"/>
      <c r="AJ28" s="41"/>
      <c r="AK28" s="41"/>
      <c r="AL28" s="41"/>
      <c r="AM28" s="41"/>
      <c r="AN28" s="41"/>
      <c r="AO28" s="41"/>
      <c r="AP28" s="67"/>
      <c r="AQ28" s="67"/>
      <c r="AR28" s="67"/>
      <c r="AS28" s="67"/>
      <c r="AT28" s="67"/>
      <c r="AU28" s="67"/>
      <c r="AV28" s="68"/>
    </row>
    <row r="29" spans="1:48" s="232" customFormat="1" ht="95.25" customHeight="1" x14ac:dyDescent="0.2">
      <c r="A29" s="230" t="s">
        <v>236</v>
      </c>
      <c r="B29" s="213" t="s">
        <v>237</v>
      </c>
      <c r="C29" s="109">
        <v>2381750229</v>
      </c>
      <c r="D29" s="108" t="s">
        <v>241</v>
      </c>
      <c r="E29" s="217" t="s">
        <v>242</v>
      </c>
      <c r="F29" s="217" t="s">
        <v>196</v>
      </c>
      <c r="G29" s="109" t="s">
        <v>243</v>
      </c>
      <c r="H29" s="223">
        <v>42606</v>
      </c>
      <c r="I29" s="107" t="s">
        <v>24</v>
      </c>
      <c r="J29" s="151"/>
      <c r="K29" s="107" t="s">
        <v>232</v>
      </c>
      <c r="L29" s="107" t="s">
        <v>21</v>
      </c>
      <c r="M29" s="107" t="s">
        <v>122</v>
      </c>
      <c r="N29" s="106"/>
      <c r="O29" s="107"/>
      <c r="P29" s="107"/>
      <c r="Q29" s="107"/>
      <c r="R29" s="224" t="s">
        <v>261</v>
      </c>
      <c r="S29" s="206" t="e">
        <f t="shared" si="1"/>
        <v>#VALUE!</v>
      </c>
      <c r="T29" s="222" t="s">
        <v>265</v>
      </c>
      <c r="U29" s="222" t="s">
        <v>265</v>
      </c>
      <c r="V29" s="24"/>
      <c r="W29" s="11"/>
      <c r="X29" s="11"/>
      <c r="Y29" s="67"/>
      <c r="Z29" s="67"/>
      <c r="AA29" s="67"/>
      <c r="AB29" s="67"/>
      <c r="AC29" s="67"/>
      <c r="AD29" s="67"/>
      <c r="AE29" s="67"/>
      <c r="AF29" s="41"/>
      <c r="AG29" s="41"/>
      <c r="AH29" s="67"/>
      <c r="AI29" s="67"/>
      <c r="AJ29" s="41"/>
      <c r="AK29" s="41"/>
      <c r="AL29" s="41"/>
      <c r="AM29" s="41"/>
      <c r="AN29" s="41"/>
      <c r="AO29" s="41"/>
      <c r="AP29" s="67"/>
      <c r="AQ29" s="67"/>
      <c r="AR29" s="67"/>
      <c r="AS29" s="67"/>
      <c r="AT29" s="67"/>
      <c r="AU29" s="67"/>
      <c r="AV29" s="68"/>
    </row>
    <row r="30" spans="1:48" ht="95.25" hidden="1" customHeight="1" x14ac:dyDescent="0.2">
      <c r="A30" s="66" t="s">
        <v>179</v>
      </c>
      <c r="B30" s="6" t="s">
        <v>248</v>
      </c>
      <c r="C30" s="7" t="s">
        <v>250</v>
      </c>
      <c r="D30" s="8" t="s">
        <v>251</v>
      </c>
      <c r="E30" s="9" t="s">
        <v>252</v>
      </c>
      <c r="F30" s="9" t="s">
        <v>253</v>
      </c>
      <c r="G30" s="7" t="s">
        <v>254</v>
      </c>
      <c r="H30" s="10">
        <v>42438</v>
      </c>
      <c r="I30" s="16" t="s">
        <v>29</v>
      </c>
      <c r="J30" s="150"/>
      <c r="K30" s="3" t="s">
        <v>87</v>
      </c>
      <c r="L30" s="3" t="s">
        <v>21</v>
      </c>
      <c r="M30" s="3" t="s">
        <v>122</v>
      </c>
      <c r="N30" s="12">
        <v>42475</v>
      </c>
      <c r="O30" s="3" t="s">
        <v>23</v>
      </c>
      <c r="P30" s="107"/>
      <c r="Q30" s="107"/>
      <c r="R30" s="105">
        <v>42649</v>
      </c>
      <c r="S30" s="42">
        <f t="shared" si="1"/>
        <v>2703.99</v>
      </c>
      <c r="T30" s="23" t="s">
        <v>269</v>
      </c>
      <c r="U30" s="23">
        <v>0</v>
      </c>
      <c r="V30" s="3"/>
      <c r="W30" s="11"/>
      <c r="X30" s="11"/>
      <c r="Y30" s="67"/>
      <c r="Z30" s="67"/>
      <c r="AA30" s="67"/>
      <c r="AB30" s="67"/>
      <c r="AC30" s="67"/>
      <c r="AD30" s="67"/>
      <c r="AE30" s="67"/>
      <c r="AF30" s="41"/>
      <c r="AG30" s="41"/>
      <c r="AH30" s="67"/>
      <c r="AI30" s="67"/>
      <c r="AJ30" s="41"/>
      <c r="AK30" s="41"/>
      <c r="AL30" s="41"/>
      <c r="AM30" s="41"/>
      <c r="AN30" s="41"/>
      <c r="AO30" s="41"/>
      <c r="AP30" s="67"/>
      <c r="AQ30" s="67"/>
      <c r="AR30" s="67"/>
      <c r="AS30" s="67"/>
      <c r="AT30" s="67"/>
      <c r="AU30" s="67"/>
      <c r="AV30" s="68"/>
    </row>
    <row r="31" spans="1:48" ht="95.25" hidden="1" customHeight="1" x14ac:dyDescent="0.2">
      <c r="A31" s="66" t="s">
        <v>179</v>
      </c>
      <c r="B31" s="6" t="s">
        <v>249</v>
      </c>
      <c r="C31" s="7">
        <v>4358880237</v>
      </c>
      <c r="D31" s="8" t="s">
        <v>255</v>
      </c>
      <c r="E31" s="9" t="s">
        <v>256</v>
      </c>
      <c r="F31" s="9" t="s">
        <v>253</v>
      </c>
      <c r="G31" s="7"/>
      <c r="H31" s="10"/>
      <c r="I31" s="16"/>
      <c r="J31" s="150"/>
      <c r="K31" s="3" t="s">
        <v>36</v>
      </c>
      <c r="L31" s="3"/>
      <c r="M31" s="3"/>
      <c r="N31" s="12"/>
      <c r="O31" s="3"/>
      <c r="P31" s="3"/>
      <c r="Q31" s="3"/>
      <c r="R31" s="105">
        <v>42503</v>
      </c>
      <c r="S31" s="42">
        <f t="shared" si="1"/>
        <v>9432.77</v>
      </c>
      <c r="T31" s="23">
        <v>9431.35</v>
      </c>
      <c r="U31" s="23">
        <v>1.42</v>
      </c>
      <c r="V31" s="8"/>
      <c r="W31" s="11"/>
      <c r="X31" s="11"/>
      <c r="Y31" s="67"/>
      <c r="Z31" s="67"/>
      <c r="AA31" s="67"/>
      <c r="AB31" s="67"/>
      <c r="AC31" s="67"/>
      <c r="AD31" s="67"/>
      <c r="AE31" s="67"/>
      <c r="AF31" s="41"/>
      <c r="AG31" s="41"/>
      <c r="AH31" s="67"/>
      <c r="AI31" s="67"/>
      <c r="AJ31" s="41"/>
      <c r="AK31" s="41"/>
      <c r="AL31" s="41"/>
      <c r="AM31" s="41"/>
      <c r="AN31" s="41"/>
      <c r="AO31" s="41"/>
      <c r="AP31" s="67"/>
      <c r="AQ31" s="67"/>
      <c r="AR31" s="67"/>
      <c r="AS31" s="67"/>
      <c r="AT31" s="67"/>
      <c r="AU31" s="67"/>
      <c r="AV31" s="68"/>
    </row>
    <row r="32" spans="1:48" ht="95.25" hidden="1" customHeight="1" x14ac:dyDescent="0.2">
      <c r="A32" s="66" t="s">
        <v>179</v>
      </c>
      <c r="B32" s="6" t="s">
        <v>263</v>
      </c>
      <c r="C32" s="111"/>
      <c r="D32" s="112"/>
      <c r="E32" s="113"/>
      <c r="F32" s="113"/>
      <c r="G32" s="111"/>
      <c r="H32" s="114"/>
      <c r="I32" s="115"/>
      <c r="J32" s="150"/>
      <c r="K32" s="116" t="s">
        <v>232</v>
      </c>
      <c r="L32" s="116"/>
      <c r="M32" s="116"/>
      <c r="N32" s="117"/>
      <c r="O32" s="116"/>
      <c r="P32" s="116"/>
      <c r="Q32" s="116"/>
      <c r="R32" s="105">
        <v>42521</v>
      </c>
      <c r="S32" s="42">
        <f t="shared" si="1"/>
        <v>81000</v>
      </c>
      <c r="T32" s="143">
        <v>80988.19</v>
      </c>
      <c r="U32" s="143">
        <v>11.81</v>
      </c>
      <c r="V32" s="116"/>
      <c r="W32" s="118"/>
      <c r="X32" s="118"/>
      <c r="Y32" s="119"/>
      <c r="Z32" s="119"/>
      <c r="AA32" s="119"/>
      <c r="AB32" s="119"/>
      <c r="AC32" s="119"/>
      <c r="AD32" s="119"/>
      <c r="AE32" s="119"/>
      <c r="AF32" s="120"/>
      <c r="AG32" s="120"/>
      <c r="AH32" s="119"/>
      <c r="AI32" s="119"/>
      <c r="AJ32" s="120"/>
      <c r="AK32" s="120"/>
      <c r="AL32" s="120"/>
      <c r="AM32" s="120"/>
      <c r="AN32" s="120"/>
      <c r="AO32" s="120"/>
      <c r="AP32" s="119"/>
      <c r="AQ32" s="119"/>
      <c r="AR32" s="119"/>
      <c r="AS32" s="119"/>
      <c r="AT32" s="119"/>
      <c r="AU32" s="119"/>
      <c r="AV32" s="121"/>
    </row>
    <row r="33" spans="1:48" ht="95.25" hidden="1" customHeight="1" x14ac:dyDescent="0.2">
      <c r="A33" s="59" t="s">
        <v>179</v>
      </c>
      <c r="B33" s="71" t="s">
        <v>264</v>
      </c>
      <c r="C33" s="72"/>
      <c r="D33" s="73"/>
      <c r="E33" s="74"/>
      <c r="F33" s="74"/>
      <c r="G33" s="72"/>
      <c r="H33" s="75"/>
      <c r="I33" s="76"/>
      <c r="J33" s="150"/>
      <c r="K33" s="60" t="s">
        <v>335</v>
      </c>
      <c r="L33" s="60"/>
      <c r="M33" s="60"/>
      <c r="N33" s="77"/>
      <c r="O33" s="60"/>
      <c r="P33" s="60"/>
      <c r="Q33" s="60"/>
      <c r="R33" s="110">
        <v>42570</v>
      </c>
      <c r="S33" s="42">
        <f t="shared" si="1"/>
        <v>23977</v>
      </c>
      <c r="T33" s="78">
        <v>23977</v>
      </c>
      <c r="U33" s="78">
        <v>0</v>
      </c>
      <c r="V33" s="79"/>
      <c r="W33" s="79"/>
      <c r="X33" s="79"/>
      <c r="Y33" s="62"/>
      <c r="Z33" s="62"/>
      <c r="AA33" s="62"/>
      <c r="AB33" s="62"/>
      <c r="AC33" s="62"/>
      <c r="AD33" s="62"/>
      <c r="AE33" s="62"/>
      <c r="AF33" s="61"/>
      <c r="AG33" s="61"/>
      <c r="AH33" s="62"/>
      <c r="AI33" s="62"/>
      <c r="AJ33" s="61"/>
      <c r="AK33" s="61"/>
      <c r="AL33" s="61"/>
      <c r="AM33" s="61"/>
      <c r="AN33" s="61"/>
      <c r="AO33" s="61"/>
      <c r="AP33" s="62"/>
      <c r="AQ33" s="62"/>
      <c r="AR33" s="62"/>
      <c r="AS33" s="62"/>
      <c r="AT33" s="62"/>
      <c r="AU33" s="62"/>
      <c r="AV33" s="63"/>
    </row>
    <row r="34" spans="1:48" s="232" customFormat="1" ht="95.25" customHeight="1" x14ac:dyDescent="0.2">
      <c r="A34" s="233" t="s">
        <v>181</v>
      </c>
      <c r="B34" s="234" t="s">
        <v>260</v>
      </c>
      <c r="C34" s="235"/>
      <c r="D34" s="236"/>
      <c r="E34" s="237"/>
      <c r="F34" s="237"/>
      <c r="G34" s="235"/>
      <c r="H34" s="238"/>
      <c r="I34" s="214"/>
      <c r="J34" s="151"/>
      <c r="K34" s="214"/>
      <c r="L34" s="214"/>
      <c r="M34" s="214"/>
      <c r="N34" s="239"/>
      <c r="O34" s="214"/>
      <c r="P34" s="214"/>
      <c r="Q34" s="214"/>
      <c r="R34" s="224" t="s">
        <v>261</v>
      </c>
      <c r="S34" s="206" t="e">
        <f t="shared" ref="S34:S55" si="2">+T34+U34</f>
        <v>#VALUE!</v>
      </c>
      <c r="T34" s="240" t="s">
        <v>265</v>
      </c>
      <c r="U34" s="240" t="s">
        <v>265</v>
      </c>
      <c r="V34" s="118"/>
      <c r="W34" s="118"/>
      <c r="X34" s="118"/>
      <c r="Y34" s="119"/>
      <c r="Z34" s="119"/>
      <c r="AA34" s="119"/>
      <c r="AB34" s="119"/>
      <c r="AC34" s="119"/>
      <c r="AD34" s="119"/>
      <c r="AE34" s="119"/>
      <c r="AF34" s="120"/>
      <c r="AG34" s="120"/>
      <c r="AH34" s="119"/>
      <c r="AI34" s="119"/>
      <c r="AJ34" s="120"/>
      <c r="AK34" s="120"/>
      <c r="AL34" s="120"/>
      <c r="AM34" s="120"/>
      <c r="AN34" s="120"/>
      <c r="AO34" s="120"/>
      <c r="AP34" s="119"/>
      <c r="AQ34" s="119"/>
      <c r="AR34" s="119"/>
      <c r="AS34" s="119"/>
      <c r="AT34" s="119"/>
      <c r="AU34" s="119"/>
      <c r="AV34" s="121"/>
    </row>
    <row r="35" spans="1:48" s="82" customFormat="1" ht="95.25" hidden="1" customHeight="1" x14ac:dyDescent="0.2">
      <c r="A35" s="134" t="s">
        <v>179</v>
      </c>
      <c r="B35" s="135" t="s">
        <v>266</v>
      </c>
      <c r="C35" s="136"/>
      <c r="D35" s="137"/>
      <c r="E35" s="138"/>
      <c r="F35" s="138"/>
      <c r="G35" s="136"/>
      <c r="H35" s="137"/>
      <c r="I35" s="137"/>
      <c r="J35" s="131"/>
      <c r="K35" s="139" t="s">
        <v>336</v>
      </c>
      <c r="L35" s="137"/>
      <c r="M35" s="137"/>
      <c r="N35" s="137"/>
      <c r="O35" s="137"/>
      <c r="P35" s="139"/>
      <c r="Q35" s="137"/>
      <c r="R35" s="105">
        <v>42643</v>
      </c>
      <c r="S35" s="42">
        <f t="shared" si="2"/>
        <v>22517.95</v>
      </c>
      <c r="T35" s="167">
        <v>22517.95</v>
      </c>
      <c r="U35" s="167">
        <v>0</v>
      </c>
      <c r="V35" s="140"/>
      <c r="W35" s="137"/>
      <c r="X35" s="137"/>
      <c r="Y35" s="141"/>
      <c r="Z35" s="141"/>
      <c r="AA35" s="141"/>
      <c r="AB35" s="141"/>
      <c r="AC35" s="141"/>
      <c r="AD35" s="141"/>
      <c r="AE35" s="141"/>
      <c r="AF35" s="137"/>
      <c r="AG35" s="137"/>
      <c r="AH35" s="141"/>
      <c r="AI35" s="141"/>
      <c r="AJ35" s="137"/>
      <c r="AK35" s="137"/>
      <c r="AL35" s="137"/>
      <c r="AM35" s="137"/>
      <c r="AN35" s="137"/>
      <c r="AO35" s="137"/>
      <c r="AP35" s="141"/>
      <c r="AQ35" s="141"/>
      <c r="AR35" s="141"/>
      <c r="AS35" s="141"/>
      <c r="AT35" s="141"/>
      <c r="AU35" s="141"/>
      <c r="AV35" s="141"/>
    </row>
    <row r="36" spans="1:48" s="82" customFormat="1" ht="95.25" hidden="1" customHeight="1" x14ac:dyDescent="0.2">
      <c r="A36" s="126" t="s">
        <v>179</v>
      </c>
      <c r="B36" s="127" t="s">
        <v>267</v>
      </c>
      <c r="C36" s="128"/>
      <c r="D36" s="129"/>
      <c r="E36" s="130"/>
      <c r="F36" s="130"/>
      <c r="G36" s="128"/>
      <c r="H36" s="129"/>
      <c r="I36" s="129"/>
      <c r="J36" s="131"/>
      <c r="K36" s="132" t="s">
        <v>334</v>
      </c>
      <c r="L36" s="129"/>
      <c r="M36" s="129"/>
      <c r="N36" s="129"/>
      <c r="O36" s="129"/>
      <c r="P36" s="132"/>
      <c r="Q36" s="129"/>
      <c r="R36" s="105">
        <v>42605</v>
      </c>
      <c r="S36" s="42">
        <f t="shared" si="2"/>
        <v>122358.78</v>
      </c>
      <c r="T36" s="168">
        <v>122358.78</v>
      </c>
      <c r="U36" s="168">
        <v>0</v>
      </c>
      <c r="V36" s="132"/>
      <c r="W36" s="129"/>
      <c r="X36" s="129"/>
      <c r="Y36" s="133"/>
      <c r="Z36" s="133"/>
      <c r="AA36" s="133"/>
      <c r="AB36" s="133"/>
      <c r="AC36" s="133"/>
      <c r="AD36" s="133"/>
      <c r="AE36" s="133"/>
      <c r="AF36" s="129"/>
      <c r="AG36" s="129"/>
      <c r="AH36" s="133"/>
      <c r="AI36" s="133"/>
      <c r="AJ36" s="129"/>
      <c r="AK36" s="129"/>
      <c r="AL36" s="129"/>
      <c r="AM36" s="129"/>
      <c r="AN36" s="129"/>
      <c r="AO36" s="129"/>
      <c r="AP36" s="133"/>
      <c r="AQ36" s="133"/>
      <c r="AR36" s="133"/>
      <c r="AS36" s="133"/>
      <c r="AT36" s="133"/>
      <c r="AU36" s="133"/>
      <c r="AV36" s="133"/>
    </row>
    <row r="37" spans="1:48" s="247" customFormat="1" ht="95.25" customHeight="1" x14ac:dyDescent="0.2">
      <c r="A37" s="241" t="s">
        <v>179</v>
      </c>
      <c r="B37" s="242" t="s">
        <v>268</v>
      </c>
      <c r="C37" s="243"/>
      <c r="D37" s="244"/>
      <c r="E37" s="245"/>
      <c r="F37" s="245"/>
      <c r="G37" s="243"/>
      <c r="H37" s="244"/>
      <c r="I37" s="244"/>
      <c r="J37" s="246"/>
      <c r="K37" s="107" t="s">
        <v>36</v>
      </c>
      <c r="L37" s="244"/>
      <c r="M37" s="244"/>
      <c r="N37" s="244"/>
      <c r="O37" s="244"/>
      <c r="P37" s="151"/>
      <c r="Q37" s="244"/>
      <c r="R37" s="224" t="s">
        <v>261</v>
      </c>
      <c r="S37" s="206" t="e">
        <f t="shared" si="2"/>
        <v>#VALUE!</v>
      </c>
      <c r="T37" s="240" t="s">
        <v>265</v>
      </c>
      <c r="U37" s="240" t="s">
        <v>265</v>
      </c>
      <c r="V37" s="132"/>
      <c r="W37" s="129"/>
      <c r="X37" s="129"/>
      <c r="Y37" s="133"/>
      <c r="Z37" s="133"/>
      <c r="AA37" s="133"/>
      <c r="AB37" s="133"/>
      <c r="AC37" s="133"/>
      <c r="AD37" s="133"/>
      <c r="AE37" s="133"/>
      <c r="AF37" s="129"/>
      <c r="AG37" s="129"/>
      <c r="AH37" s="133"/>
      <c r="AI37" s="133"/>
      <c r="AJ37" s="129"/>
      <c r="AK37" s="129"/>
      <c r="AL37" s="129"/>
      <c r="AM37" s="129"/>
      <c r="AN37" s="129"/>
      <c r="AO37" s="129"/>
      <c r="AP37" s="133"/>
      <c r="AQ37" s="133"/>
      <c r="AR37" s="133"/>
      <c r="AS37" s="133"/>
      <c r="AT37" s="133"/>
      <c r="AU37" s="133"/>
      <c r="AV37" s="133"/>
    </row>
    <row r="38" spans="1:48" s="144" customFormat="1" ht="95.25" hidden="1" customHeight="1" x14ac:dyDescent="0.2">
      <c r="A38" s="59" t="s">
        <v>203</v>
      </c>
      <c r="B38" s="71" t="s">
        <v>270</v>
      </c>
      <c r="C38" s="72" t="s">
        <v>271</v>
      </c>
      <c r="D38" s="73" t="s">
        <v>272</v>
      </c>
      <c r="E38" s="74" t="s">
        <v>273</v>
      </c>
      <c r="F38" s="74"/>
      <c r="G38" s="72" t="s">
        <v>274</v>
      </c>
      <c r="H38" s="75">
        <v>42339</v>
      </c>
      <c r="I38" s="76" t="s">
        <v>29</v>
      </c>
      <c r="J38" s="150"/>
      <c r="K38" s="60" t="s">
        <v>275</v>
      </c>
      <c r="L38" s="60" t="s">
        <v>21</v>
      </c>
      <c r="M38" s="3" t="s">
        <v>122</v>
      </c>
      <c r="N38" s="77">
        <v>42403</v>
      </c>
      <c r="O38" s="60" t="s">
        <v>23</v>
      </c>
      <c r="P38" s="60" t="s">
        <v>33</v>
      </c>
      <c r="Q38" s="60" t="s">
        <v>33</v>
      </c>
      <c r="R38" s="105">
        <v>42502</v>
      </c>
      <c r="S38" s="42">
        <f t="shared" si="2"/>
        <v>47840.972999999998</v>
      </c>
      <c r="T38" s="78">
        <v>47837.11</v>
      </c>
      <c r="U38" s="78">
        <v>3.863</v>
      </c>
      <c r="V38" s="79" t="s">
        <v>156</v>
      </c>
      <c r="W38" s="79" t="s">
        <v>156</v>
      </c>
      <c r="X38" s="79" t="s">
        <v>156</v>
      </c>
      <c r="Y38" s="62"/>
      <c r="Z38" s="62"/>
      <c r="AA38" s="62"/>
      <c r="AB38" s="62"/>
      <c r="AC38" s="62"/>
      <c r="AD38" s="62"/>
      <c r="AE38" s="62"/>
      <c r="AF38" s="61"/>
      <c r="AG38" s="61"/>
      <c r="AH38" s="62"/>
      <c r="AI38" s="62"/>
      <c r="AJ38" s="61"/>
      <c r="AK38" s="61"/>
      <c r="AL38" s="61"/>
      <c r="AM38" s="61"/>
      <c r="AN38" s="61"/>
      <c r="AO38" s="61"/>
      <c r="AP38" s="62"/>
      <c r="AQ38" s="62"/>
      <c r="AR38" s="62"/>
      <c r="AS38" s="62"/>
      <c r="AT38" s="62"/>
      <c r="AU38" s="62"/>
      <c r="AV38" s="63"/>
    </row>
    <row r="39" spans="1:48" s="144" customFormat="1" ht="95.25" hidden="1" customHeight="1" x14ac:dyDescent="0.2">
      <c r="A39" s="59" t="s">
        <v>203</v>
      </c>
      <c r="B39" s="71" t="s">
        <v>270</v>
      </c>
      <c r="C39" s="72" t="s">
        <v>271</v>
      </c>
      <c r="D39" s="73" t="s">
        <v>272</v>
      </c>
      <c r="E39" s="74" t="s">
        <v>273</v>
      </c>
      <c r="F39" s="74"/>
      <c r="G39" s="72" t="s">
        <v>274</v>
      </c>
      <c r="H39" s="75">
        <v>42339</v>
      </c>
      <c r="I39" s="76" t="s">
        <v>29</v>
      </c>
      <c r="J39" s="150"/>
      <c r="K39" s="60" t="s">
        <v>276</v>
      </c>
      <c r="L39" s="60" t="s">
        <v>21</v>
      </c>
      <c r="M39" s="3" t="s">
        <v>122</v>
      </c>
      <c r="N39" s="77">
        <v>42403</v>
      </c>
      <c r="O39" s="60" t="s">
        <v>23</v>
      </c>
      <c r="P39" s="60" t="s">
        <v>33</v>
      </c>
      <c r="Q39" s="60" t="s">
        <v>33</v>
      </c>
      <c r="R39" s="105">
        <v>42502</v>
      </c>
      <c r="S39" s="42">
        <f t="shared" si="2"/>
        <v>69079.497000000003</v>
      </c>
      <c r="T39" s="78">
        <v>69073.05</v>
      </c>
      <c r="U39" s="78">
        <v>6.4470000000000001</v>
      </c>
      <c r="V39" s="79" t="s">
        <v>156</v>
      </c>
      <c r="W39" s="79" t="s">
        <v>277</v>
      </c>
      <c r="X39" s="79" t="s">
        <v>278</v>
      </c>
      <c r="Y39" s="62"/>
      <c r="Z39" s="62"/>
      <c r="AA39" s="62"/>
      <c r="AB39" s="62"/>
      <c r="AC39" s="62"/>
      <c r="AD39" s="62"/>
      <c r="AE39" s="62"/>
      <c r="AF39" s="61"/>
      <c r="AG39" s="61"/>
      <c r="AH39" s="62"/>
      <c r="AI39" s="62"/>
      <c r="AJ39" s="61"/>
      <c r="AK39" s="61"/>
      <c r="AL39" s="61"/>
      <c r="AM39" s="61"/>
      <c r="AN39" s="61"/>
      <c r="AO39" s="61"/>
      <c r="AP39" s="62"/>
      <c r="AQ39" s="62"/>
      <c r="AR39" s="62"/>
      <c r="AS39" s="62"/>
      <c r="AT39" s="62"/>
      <c r="AU39" s="62"/>
      <c r="AV39" s="63"/>
    </row>
    <row r="40" spans="1:48" s="144" customFormat="1" ht="95.25" hidden="1" customHeight="1" x14ac:dyDescent="0.2">
      <c r="A40" s="59" t="s">
        <v>203</v>
      </c>
      <c r="B40" s="71" t="s">
        <v>279</v>
      </c>
      <c r="C40" s="72" t="s">
        <v>280</v>
      </c>
      <c r="D40" s="73" t="s">
        <v>281</v>
      </c>
      <c r="E40" s="74" t="s">
        <v>282</v>
      </c>
      <c r="F40" s="74"/>
      <c r="G40" s="72" t="s">
        <v>283</v>
      </c>
      <c r="H40" s="75">
        <v>42494</v>
      </c>
      <c r="I40" s="76" t="s">
        <v>27</v>
      </c>
      <c r="J40" s="150"/>
      <c r="K40" s="3" t="s">
        <v>218</v>
      </c>
      <c r="L40" s="60" t="s">
        <v>21</v>
      </c>
      <c r="M40" s="3" t="s">
        <v>122</v>
      </c>
      <c r="N40" s="77">
        <v>42541</v>
      </c>
      <c r="O40" s="60" t="s">
        <v>23</v>
      </c>
      <c r="P40" s="60" t="s">
        <v>33</v>
      </c>
      <c r="Q40" s="60" t="s">
        <v>33</v>
      </c>
      <c r="R40" s="105">
        <v>42572</v>
      </c>
      <c r="S40" s="42">
        <f t="shared" si="2"/>
        <v>48179.5</v>
      </c>
      <c r="T40" s="78">
        <v>48179.5</v>
      </c>
      <c r="U40" s="78">
        <v>0</v>
      </c>
      <c r="V40" s="79" t="s">
        <v>156</v>
      </c>
      <c r="W40" s="79" t="s">
        <v>156</v>
      </c>
      <c r="X40" s="79" t="s">
        <v>156</v>
      </c>
      <c r="Y40" s="62"/>
      <c r="Z40" s="62"/>
      <c r="AA40" s="62"/>
      <c r="AB40" s="62"/>
      <c r="AC40" s="62"/>
      <c r="AD40" s="62"/>
      <c r="AE40" s="62"/>
      <c r="AF40" s="61"/>
      <c r="AG40" s="61"/>
      <c r="AH40" s="62"/>
      <c r="AI40" s="62"/>
      <c r="AJ40" s="61"/>
      <c r="AK40" s="61"/>
      <c r="AL40" s="61"/>
      <c r="AM40" s="61"/>
      <c r="AN40" s="61"/>
      <c r="AO40" s="61"/>
      <c r="AP40" s="62"/>
      <c r="AQ40" s="62"/>
      <c r="AR40" s="62"/>
      <c r="AS40" s="62"/>
      <c r="AT40" s="62"/>
      <c r="AU40" s="62"/>
      <c r="AV40" s="63"/>
    </row>
    <row r="41" spans="1:48" s="144" customFormat="1" ht="95.25" hidden="1" customHeight="1" x14ac:dyDescent="0.2">
      <c r="A41" s="59" t="s">
        <v>203</v>
      </c>
      <c r="B41" s="71" t="s">
        <v>284</v>
      </c>
      <c r="C41" s="72" t="s">
        <v>285</v>
      </c>
      <c r="D41" s="73" t="s">
        <v>286</v>
      </c>
      <c r="E41" s="74" t="s">
        <v>287</v>
      </c>
      <c r="F41" s="74"/>
      <c r="G41" s="72" t="s">
        <v>288</v>
      </c>
      <c r="H41" s="75">
        <v>42486</v>
      </c>
      <c r="I41" s="76" t="s">
        <v>24</v>
      </c>
      <c r="J41" s="150"/>
      <c r="K41" s="60" t="s">
        <v>289</v>
      </c>
      <c r="L41" s="60" t="s">
        <v>21</v>
      </c>
      <c r="M41" s="3" t="s">
        <v>122</v>
      </c>
      <c r="N41" s="77">
        <v>42536</v>
      </c>
      <c r="O41" s="60" t="s">
        <v>23</v>
      </c>
      <c r="P41" s="60" t="s">
        <v>33</v>
      </c>
      <c r="Q41" s="60" t="s">
        <v>33</v>
      </c>
      <c r="R41" s="105">
        <v>42576</v>
      </c>
      <c r="S41" s="42">
        <f t="shared" si="2"/>
        <v>29070</v>
      </c>
      <c r="T41" s="78">
        <v>29070</v>
      </c>
      <c r="U41" s="78">
        <v>0</v>
      </c>
      <c r="V41" s="79" t="s">
        <v>156</v>
      </c>
      <c r="W41" s="79" t="s">
        <v>290</v>
      </c>
      <c r="X41" s="79" t="s">
        <v>278</v>
      </c>
      <c r="Y41" s="62"/>
      <c r="Z41" s="62"/>
      <c r="AA41" s="62"/>
      <c r="AB41" s="62"/>
      <c r="AC41" s="62"/>
      <c r="AD41" s="62"/>
      <c r="AE41" s="62"/>
      <c r="AF41" s="61"/>
      <c r="AG41" s="61"/>
      <c r="AH41" s="62"/>
      <c r="AI41" s="62"/>
      <c r="AJ41" s="61"/>
      <c r="AK41" s="61"/>
      <c r="AL41" s="61"/>
      <c r="AM41" s="61"/>
      <c r="AN41" s="61"/>
      <c r="AO41" s="61"/>
      <c r="AP41" s="62"/>
      <c r="AQ41" s="62"/>
      <c r="AR41" s="62"/>
      <c r="AS41" s="62"/>
      <c r="AT41" s="62"/>
      <c r="AU41" s="62"/>
      <c r="AV41" s="63"/>
    </row>
    <row r="42" spans="1:48" s="144" customFormat="1" ht="95.25" hidden="1" customHeight="1" x14ac:dyDescent="0.2">
      <c r="A42" s="59" t="s">
        <v>203</v>
      </c>
      <c r="B42" s="71" t="s">
        <v>291</v>
      </c>
      <c r="C42" s="72" t="s">
        <v>292</v>
      </c>
      <c r="D42" s="73" t="s">
        <v>293</v>
      </c>
      <c r="E42" s="74" t="s">
        <v>294</v>
      </c>
      <c r="F42" s="74"/>
      <c r="G42" s="72" t="s">
        <v>295</v>
      </c>
      <c r="H42" s="75">
        <v>42404</v>
      </c>
      <c r="I42" s="76" t="s">
        <v>157</v>
      </c>
      <c r="J42" s="150"/>
      <c r="K42" s="60" t="s">
        <v>296</v>
      </c>
      <c r="L42" s="60" t="s">
        <v>22</v>
      </c>
      <c r="M42" s="3" t="s">
        <v>297</v>
      </c>
      <c r="N42" s="77">
        <v>42514</v>
      </c>
      <c r="O42" s="60" t="s">
        <v>23</v>
      </c>
      <c r="P42" s="60" t="s">
        <v>298</v>
      </c>
      <c r="Q42" s="60" t="s">
        <v>23</v>
      </c>
      <c r="R42" s="105">
        <v>42579</v>
      </c>
      <c r="S42" s="42">
        <f t="shared" si="2"/>
        <v>0</v>
      </c>
      <c r="T42" s="78">
        <v>0</v>
      </c>
      <c r="U42" s="78">
        <v>0</v>
      </c>
      <c r="V42" s="79" t="s">
        <v>156</v>
      </c>
      <c r="W42" s="79" t="s">
        <v>156</v>
      </c>
      <c r="X42" s="79" t="s">
        <v>156</v>
      </c>
      <c r="Y42" s="62"/>
      <c r="Z42" s="62"/>
      <c r="AA42" s="62"/>
      <c r="AB42" s="62"/>
      <c r="AC42" s="62"/>
      <c r="AD42" s="62"/>
      <c r="AE42" s="62"/>
      <c r="AF42" s="61"/>
      <c r="AG42" s="61"/>
      <c r="AH42" s="62"/>
      <c r="AI42" s="62"/>
      <c r="AJ42" s="61"/>
      <c r="AK42" s="61"/>
      <c r="AL42" s="61"/>
      <c r="AM42" s="61"/>
      <c r="AN42" s="61"/>
      <c r="AO42" s="61"/>
      <c r="AP42" s="62"/>
      <c r="AQ42" s="62"/>
      <c r="AR42" s="62"/>
      <c r="AS42" s="62"/>
      <c r="AT42" s="62"/>
      <c r="AU42" s="62"/>
      <c r="AV42" s="63"/>
    </row>
    <row r="43" spans="1:48" s="144" customFormat="1" ht="95.25" hidden="1" customHeight="1" x14ac:dyDescent="0.2">
      <c r="A43" s="59" t="s">
        <v>203</v>
      </c>
      <c r="B43" s="71" t="s">
        <v>291</v>
      </c>
      <c r="C43" s="72" t="s">
        <v>292</v>
      </c>
      <c r="D43" s="73" t="s">
        <v>293</v>
      </c>
      <c r="E43" s="74" t="s">
        <v>294</v>
      </c>
      <c r="F43" s="74"/>
      <c r="G43" s="72" t="s">
        <v>295</v>
      </c>
      <c r="H43" s="75">
        <v>42404</v>
      </c>
      <c r="I43" s="76" t="s">
        <v>24</v>
      </c>
      <c r="J43" s="150"/>
      <c r="K43" s="60" t="s">
        <v>296</v>
      </c>
      <c r="L43" s="60" t="s">
        <v>22</v>
      </c>
      <c r="M43" s="3" t="s">
        <v>297</v>
      </c>
      <c r="N43" s="77">
        <v>42514</v>
      </c>
      <c r="O43" s="60" t="s">
        <v>23</v>
      </c>
      <c r="P43" s="60" t="s">
        <v>298</v>
      </c>
      <c r="Q43" s="60" t="s">
        <v>23</v>
      </c>
      <c r="R43" s="105">
        <v>42579</v>
      </c>
      <c r="S43" s="42">
        <f t="shared" si="2"/>
        <v>0</v>
      </c>
      <c r="T43" s="78">
        <v>0</v>
      </c>
      <c r="U43" s="78">
        <v>0</v>
      </c>
      <c r="V43" s="79" t="s">
        <v>156</v>
      </c>
      <c r="W43" s="79" t="s">
        <v>299</v>
      </c>
      <c r="X43" s="79" t="s">
        <v>300</v>
      </c>
      <c r="Y43" s="62"/>
      <c r="Z43" s="62"/>
      <c r="AA43" s="62"/>
      <c r="AB43" s="62"/>
      <c r="AC43" s="62"/>
      <c r="AD43" s="62"/>
      <c r="AE43" s="62"/>
      <c r="AF43" s="61"/>
      <c r="AG43" s="61"/>
      <c r="AH43" s="62"/>
      <c r="AI43" s="62"/>
      <c r="AJ43" s="61"/>
      <c r="AK43" s="61"/>
      <c r="AL43" s="61"/>
      <c r="AM43" s="61"/>
      <c r="AN43" s="61"/>
      <c r="AO43" s="61"/>
      <c r="AP43" s="62"/>
      <c r="AQ43" s="62"/>
      <c r="AR43" s="62"/>
      <c r="AS43" s="62"/>
      <c r="AT43" s="62"/>
      <c r="AU43" s="62"/>
      <c r="AV43" s="63"/>
    </row>
    <row r="44" spans="1:48" s="254" customFormat="1" ht="95.25" customHeight="1" x14ac:dyDescent="0.2">
      <c r="A44" s="248" t="s">
        <v>203</v>
      </c>
      <c r="B44" s="215" t="s">
        <v>301</v>
      </c>
      <c r="C44" s="249" t="s">
        <v>302</v>
      </c>
      <c r="D44" s="250" t="s">
        <v>303</v>
      </c>
      <c r="E44" s="251" t="s">
        <v>304</v>
      </c>
      <c r="F44" s="251"/>
      <c r="G44" s="249" t="s">
        <v>305</v>
      </c>
      <c r="H44" s="252">
        <v>42499</v>
      </c>
      <c r="I44" s="253" t="s">
        <v>29</v>
      </c>
      <c r="J44" s="151"/>
      <c r="K44" s="107" t="s">
        <v>218</v>
      </c>
      <c r="L44" s="253" t="s">
        <v>21</v>
      </c>
      <c r="M44" s="107" t="s">
        <v>122</v>
      </c>
      <c r="N44" s="207">
        <v>42613</v>
      </c>
      <c r="O44" s="253" t="s">
        <v>23</v>
      </c>
      <c r="P44" s="253" t="s">
        <v>33</v>
      </c>
      <c r="Q44" s="253" t="s">
        <v>33</v>
      </c>
      <c r="R44" s="224" t="s">
        <v>261</v>
      </c>
      <c r="S44" s="206" t="e">
        <f t="shared" si="2"/>
        <v>#VALUE!</v>
      </c>
      <c r="T44" s="222" t="s">
        <v>265</v>
      </c>
      <c r="U44" s="222" t="s">
        <v>265</v>
      </c>
      <c r="V44" s="79"/>
      <c r="W44" s="79"/>
      <c r="X44" s="79"/>
      <c r="Y44" s="62"/>
      <c r="Z44" s="62"/>
      <c r="AA44" s="62"/>
      <c r="AB44" s="62"/>
      <c r="AC44" s="62"/>
      <c r="AD44" s="62"/>
      <c r="AE44" s="62"/>
      <c r="AF44" s="61"/>
      <c r="AG44" s="61"/>
      <c r="AH44" s="62"/>
      <c r="AI44" s="62"/>
      <c r="AJ44" s="61"/>
      <c r="AK44" s="61"/>
      <c r="AL44" s="61"/>
      <c r="AM44" s="61"/>
      <c r="AN44" s="61"/>
      <c r="AO44" s="61"/>
      <c r="AP44" s="62"/>
      <c r="AQ44" s="62"/>
      <c r="AR44" s="62"/>
      <c r="AS44" s="62"/>
      <c r="AT44" s="62"/>
      <c r="AU44" s="62"/>
      <c r="AV44" s="63"/>
    </row>
    <row r="45" spans="1:48" s="254" customFormat="1" ht="95.25" customHeight="1" x14ac:dyDescent="0.2">
      <c r="A45" s="233" t="s">
        <v>203</v>
      </c>
      <c r="B45" s="234" t="s">
        <v>306</v>
      </c>
      <c r="C45" s="235" t="s">
        <v>307</v>
      </c>
      <c r="D45" s="236" t="s">
        <v>308</v>
      </c>
      <c r="E45" s="237" t="s">
        <v>309</v>
      </c>
      <c r="F45" s="237"/>
      <c r="G45" s="235" t="s">
        <v>310</v>
      </c>
      <c r="H45" s="238">
        <v>42538</v>
      </c>
      <c r="I45" s="214" t="s">
        <v>27</v>
      </c>
      <c r="J45" s="151"/>
      <c r="K45" s="214" t="s">
        <v>218</v>
      </c>
      <c r="L45" s="214" t="s">
        <v>21</v>
      </c>
      <c r="M45" s="214" t="s">
        <v>122</v>
      </c>
      <c r="N45" s="239">
        <v>42625</v>
      </c>
      <c r="O45" s="214" t="s">
        <v>23</v>
      </c>
      <c r="P45" s="214" t="s">
        <v>33</v>
      </c>
      <c r="Q45" s="214" t="s">
        <v>33</v>
      </c>
      <c r="R45" s="224" t="s">
        <v>261</v>
      </c>
      <c r="S45" s="206" t="e">
        <f t="shared" si="2"/>
        <v>#VALUE!</v>
      </c>
      <c r="T45" s="222" t="s">
        <v>265</v>
      </c>
      <c r="U45" s="222" t="s">
        <v>265</v>
      </c>
      <c r="V45" s="118"/>
      <c r="W45" s="79"/>
      <c r="X45" s="79"/>
      <c r="Y45" s="62"/>
      <c r="Z45" s="62"/>
      <c r="AA45" s="62"/>
      <c r="AB45" s="62"/>
      <c r="AC45" s="62"/>
      <c r="AD45" s="62"/>
      <c r="AE45" s="62"/>
      <c r="AF45" s="61"/>
      <c r="AG45" s="61"/>
      <c r="AH45" s="62"/>
      <c r="AI45" s="62"/>
      <c r="AJ45" s="61"/>
      <c r="AK45" s="61"/>
      <c r="AL45" s="61"/>
      <c r="AM45" s="61"/>
      <c r="AN45" s="61"/>
      <c r="AO45" s="61"/>
      <c r="AP45" s="62"/>
      <c r="AQ45" s="62"/>
      <c r="AR45" s="62"/>
      <c r="AS45" s="62"/>
      <c r="AT45" s="62"/>
      <c r="AU45" s="62"/>
      <c r="AV45" s="63"/>
    </row>
    <row r="46" spans="1:48" s="144" customFormat="1" ht="95.25" hidden="1" customHeight="1" x14ac:dyDescent="0.2">
      <c r="A46" s="126" t="s">
        <v>203</v>
      </c>
      <c r="B46" s="159" t="s">
        <v>311</v>
      </c>
      <c r="C46" s="145" t="s">
        <v>312</v>
      </c>
      <c r="D46" s="146" t="s">
        <v>313</v>
      </c>
      <c r="E46" s="147" t="s">
        <v>314</v>
      </c>
      <c r="F46" s="147"/>
      <c r="G46" s="145" t="s">
        <v>315</v>
      </c>
      <c r="H46" s="148" t="s">
        <v>316</v>
      </c>
      <c r="I46" s="149" t="s">
        <v>24</v>
      </c>
      <c r="J46" s="150"/>
      <c r="K46" s="132" t="s">
        <v>317</v>
      </c>
      <c r="L46" s="151" t="s">
        <v>318</v>
      </c>
      <c r="M46" s="132" t="s">
        <v>122</v>
      </c>
      <c r="N46" s="152">
        <v>42563</v>
      </c>
      <c r="O46" s="132" t="s">
        <v>155</v>
      </c>
      <c r="P46" s="132" t="s">
        <v>319</v>
      </c>
      <c r="Q46" s="132" t="s">
        <v>23</v>
      </c>
      <c r="R46" s="153">
        <v>42488</v>
      </c>
      <c r="S46" s="42">
        <f t="shared" si="2"/>
        <v>0</v>
      </c>
      <c r="T46" s="154">
        <v>0</v>
      </c>
      <c r="U46" s="154">
        <v>0</v>
      </c>
      <c r="V46" s="155" t="s">
        <v>156</v>
      </c>
      <c r="W46" s="79" t="s">
        <v>320</v>
      </c>
      <c r="X46" s="79" t="s">
        <v>321</v>
      </c>
      <c r="Y46" s="62"/>
      <c r="Z46" s="62"/>
      <c r="AA46" s="62"/>
      <c r="AB46" s="62"/>
      <c r="AC46" s="62"/>
      <c r="AD46" s="62"/>
      <c r="AE46" s="62"/>
      <c r="AF46" s="61"/>
      <c r="AG46" s="61"/>
      <c r="AH46" s="62"/>
      <c r="AI46" s="62"/>
      <c r="AJ46" s="61"/>
      <c r="AK46" s="61"/>
      <c r="AL46" s="61"/>
      <c r="AM46" s="61"/>
      <c r="AN46" s="61"/>
      <c r="AO46" s="61"/>
      <c r="AP46" s="62"/>
      <c r="AQ46" s="62"/>
      <c r="AR46" s="62"/>
      <c r="AS46" s="62"/>
      <c r="AT46" s="62"/>
      <c r="AU46" s="62"/>
      <c r="AV46" s="63"/>
    </row>
    <row r="47" spans="1:48" s="254" customFormat="1" ht="95.25" customHeight="1" x14ac:dyDescent="0.2">
      <c r="A47" s="241" t="s">
        <v>203</v>
      </c>
      <c r="B47" s="255" t="s">
        <v>322</v>
      </c>
      <c r="C47" s="160" t="s">
        <v>323</v>
      </c>
      <c r="D47" s="161" t="s">
        <v>324</v>
      </c>
      <c r="E47" s="162" t="s">
        <v>325</v>
      </c>
      <c r="F47" s="162"/>
      <c r="G47" s="160" t="s">
        <v>326</v>
      </c>
      <c r="H47" s="148">
        <v>42580</v>
      </c>
      <c r="I47" s="151" t="s">
        <v>27</v>
      </c>
      <c r="J47" s="151"/>
      <c r="K47" s="151" t="s">
        <v>218</v>
      </c>
      <c r="L47" s="151" t="s">
        <v>21</v>
      </c>
      <c r="M47" s="151" t="s">
        <v>122</v>
      </c>
      <c r="N47" s="163">
        <v>42640</v>
      </c>
      <c r="O47" s="151" t="s">
        <v>23</v>
      </c>
      <c r="P47" s="151" t="s">
        <v>327</v>
      </c>
      <c r="Q47" s="151" t="s">
        <v>23</v>
      </c>
      <c r="R47" s="224" t="s">
        <v>261</v>
      </c>
      <c r="S47" s="206" t="e">
        <f t="shared" si="2"/>
        <v>#VALUE!</v>
      </c>
      <c r="T47" s="222" t="s">
        <v>265</v>
      </c>
      <c r="U47" s="222" t="s">
        <v>265</v>
      </c>
      <c r="V47" s="155"/>
      <c r="W47" s="79"/>
      <c r="X47" s="79"/>
      <c r="Y47" s="62"/>
      <c r="Z47" s="62"/>
      <c r="AA47" s="62"/>
      <c r="AB47" s="62"/>
      <c r="AC47" s="62"/>
      <c r="AD47" s="62"/>
      <c r="AE47" s="62"/>
      <c r="AF47" s="61"/>
      <c r="AG47" s="61"/>
      <c r="AH47" s="62"/>
      <c r="AI47" s="62"/>
      <c r="AJ47" s="61"/>
      <c r="AK47" s="61"/>
      <c r="AL47" s="61"/>
      <c r="AM47" s="61"/>
      <c r="AN47" s="61"/>
      <c r="AO47" s="61"/>
      <c r="AP47" s="62"/>
      <c r="AQ47" s="62"/>
      <c r="AR47" s="62"/>
      <c r="AS47" s="62"/>
      <c r="AT47" s="62"/>
      <c r="AU47" s="62"/>
      <c r="AV47" s="63"/>
    </row>
    <row r="48" spans="1:48" s="254" customFormat="1" ht="95.25" customHeight="1" x14ac:dyDescent="0.2">
      <c r="A48" s="241" t="s">
        <v>203</v>
      </c>
      <c r="B48" s="255" t="s">
        <v>322</v>
      </c>
      <c r="C48" s="160" t="s">
        <v>323</v>
      </c>
      <c r="D48" s="161" t="s">
        <v>324</v>
      </c>
      <c r="E48" s="162" t="s">
        <v>325</v>
      </c>
      <c r="F48" s="162"/>
      <c r="G48" s="160" t="s">
        <v>326</v>
      </c>
      <c r="H48" s="148">
        <v>42580</v>
      </c>
      <c r="I48" s="151" t="s">
        <v>56</v>
      </c>
      <c r="J48" s="151"/>
      <c r="K48" s="151" t="s">
        <v>218</v>
      </c>
      <c r="L48" s="151" t="s">
        <v>22</v>
      </c>
      <c r="M48" s="151" t="s">
        <v>122</v>
      </c>
      <c r="N48" s="163">
        <v>42640</v>
      </c>
      <c r="O48" s="151" t="s">
        <v>23</v>
      </c>
      <c r="P48" s="151" t="s">
        <v>327</v>
      </c>
      <c r="Q48" s="151" t="s">
        <v>23</v>
      </c>
      <c r="R48" s="256" t="s">
        <v>328</v>
      </c>
      <c r="S48" s="206">
        <f t="shared" si="2"/>
        <v>1933.75</v>
      </c>
      <c r="T48" s="257">
        <v>1933.75</v>
      </c>
      <c r="U48" s="257">
        <v>0</v>
      </c>
      <c r="V48" s="155"/>
      <c r="W48" s="79"/>
      <c r="X48" s="79"/>
      <c r="Y48" s="156">
        <v>30000</v>
      </c>
      <c r="Z48" s="156">
        <v>6000</v>
      </c>
      <c r="AA48" s="157">
        <v>0.2</v>
      </c>
      <c r="AB48" s="62" t="s">
        <v>329</v>
      </c>
      <c r="AC48" s="158" t="s">
        <v>330</v>
      </c>
      <c r="AD48" s="158" t="s">
        <v>330</v>
      </c>
      <c r="AE48" s="158" t="s">
        <v>330</v>
      </c>
      <c r="AF48" s="158" t="s">
        <v>330</v>
      </c>
      <c r="AG48" s="158" t="s">
        <v>330</v>
      </c>
      <c r="AH48" s="158" t="s">
        <v>330</v>
      </c>
      <c r="AI48" s="158" t="s">
        <v>330</v>
      </c>
      <c r="AJ48" s="158" t="s">
        <v>330</v>
      </c>
      <c r="AK48" s="158" t="s">
        <v>330</v>
      </c>
      <c r="AL48" s="158" t="s">
        <v>330</v>
      </c>
      <c r="AM48" s="158" t="s">
        <v>330</v>
      </c>
      <c r="AN48" s="158" t="s">
        <v>330</v>
      </c>
      <c r="AO48" s="158" t="s">
        <v>330</v>
      </c>
      <c r="AP48" s="158" t="s">
        <v>330</v>
      </c>
      <c r="AQ48" s="158" t="s">
        <v>330</v>
      </c>
      <c r="AR48" s="158" t="s">
        <v>330</v>
      </c>
      <c r="AS48" s="158" t="s">
        <v>330</v>
      </c>
      <c r="AT48" s="158" t="s">
        <v>330</v>
      </c>
      <c r="AU48" s="158" t="s">
        <v>330</v>
      </c>
      <c r="AV48" s="158" t="s">
        <v>330</v>
      </c>
    </row>
    <row r="49" spans="1:48" s="254" customFormat="1" ht="95.25" customHeight="1" x14ac:dyDescent="0.2">
      <c r="A49" s="241" t="s">
        <v>203</v>
      </c>
      <c r="B49" s="255" t="s">
        <v>333</v>
      </c>
      <c r="C49" s="160"/>
      <c r="D49" s="161"/>
      <c r="E49" s="162"/>
      <c r="F49" s="162"/>
      <c r="G49" s="160"/>
      <c r="H49" s="148"/>
      <c r="I49" s="151" t="s">
        <v>31</v>
      </c>
      <c r="J49" s="151"/>
      <c r="K49" s="151"/>
      <c r="L49" s="151"/>
      <c r="M49" s="151"/>
      <c r="N49" s="163"/>
      <c r="O49" s="151"/>
      <c r="P49" s="151"/>
      <c r="Q49" s="151"/>
      <c r="R49" s="224" t="s">
        <v>261</v>
      </c>
      <c r="S49" s="206" t="e">
        <f t="shared" si="2"/>
        <v>#VALUE!</v>
      </c>
      <c r="T49" s="222" t="s">
        <v>265</v>
      </c>
      <c r="U49" s="222" t="s">
        <v>265</v>
      </c>
      <c r="V49" s="164"/>
      <c r="W49" s="165"/>
      <c r="X49" s="165"/>
      <c r="Y49" s="156"/>
      <c r="Z49" s="156"/>
      <c r="AA49" s="157"/>
      <c r="AB49" s="62"/>
      <c r="AC49" s="158" t="s">
        <v>330</v>
      </c>
      <c r="AD49" s="158" t="s">
        <v>330</v>
      </c>
      <c r="AE49" s="158" t="s">
        <v>330</v>
      </c>
      <c r="AF49" s="158" t="s">
        <v>330</v>
      </c>
      <c r="AG49" s="158" t="s">
        <v>330</v>
      </c>
      <c r="AH49" s="158" t="s">
        <v>330</v>
      </c>
      <c r="AI49" s="158" t="s">
        <v>330</v>
      </c>
      <c r="AJ49" s="158" t="s">
        <v>330</v>
      </c>
      <c r="AK49" s="158" t="s">
        <v>330</v>
      </c>
      <c r="AL49" s="158" t="s">
        <v>330</v>
      </c>
      <c r="AM49" s="158" t="s">
        <v>330</v>
      </c>
      <c r="AN49" s="158" t="s">
        <v>330</v>
      </c>
      <c r="AO49" s="158" t="s">
        <v>330</v>
      </c>
      <c r="AP49" s="158" t="s">
        <v>330</v>
      </c>
      <c r="AQ49" s="158" t="s">
        <v>330</v>
      </c>
      <c r="AR49" s="158" t="s">
        <v>330</v>
      </c>
      <c r="AS49" s="158" t="s">
        <v>330</v>
      </c>
      <c r="AT49" s="158" t="s">
        <v>330</v>
      </c>
      <c r="AU49" s="158" t="s">
        <v>330</v>
      </c>
      <c r="AV49" s="158" t="s">
        <v>330</v>
      </c>
    </row>
    <row r="50" spans="1:48" s="144" customFormat="1" ht="95.25" customHeight="1" x14ac:dyDescent="0.2">
      <c r="A50" s="173"/>
      <c r="B50" s="174"/>
      <c r="C50" s="175"/>
      <c r="D50" s="176"/>
      <c r="E50" s="177"/>
      <c r="F50" s="177"/>
      <c r="G50" s="175"/>
      <c r="H50" s="178"/>
      <c r="I50" s="179"/>
      <c r="J50" s="179"/>
      <c r="K50" s="179"/>
      <c r="L50" s="179"/>
      <c r="M50" s="179"/>
      <c r="N50" s="180"/>
      <c r="O50" s="179"/>
      <c r="P50" s="179"/>
      <c r="Q50" s="179"/>
      <c r="R50" s="181"/>
      <c r="S50" s="182">
        <f t="shared" si="2"/>
        <v>0</v>
      </c>
      <c r="T50" s="183"/>
      <c r="U50" s="183"/>
      <c r="V50" s="155"/>
      <c r="W50" s="79"/>
      <c r="X50" s="79"/>
      <c r="Y50" s="156"/>
      <c r="Z50" s="156"/>
      <c r="AA50" s="157"/>
      <c r="AB50" s="62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</row>
    <row r="51" spans="1:48" s="144" customFormat="1" ht="95.25" customHeight="1" x14ac:dyDescent="0.2">
      <c r="A51" s="173"/>
      <c r="B51" s="174"/>
      <c r="C51" s="175"/>
      <c r="D51" s="176"/>
      <c r="E51" s="177"/>
      <c r="F51" s="177"/>
      <c r="G51" s="175"/>
      <c r="H51" s="178"/>
      <c r="I51" s="179"/>
      <c r="J51" s="179"/>
      <c r="K51" s="179"/>
      <c r="L51" s="179"/>
      <c r="M51" s="179"/>
      <c r="N51" s="180"/>
      <c r="O51" s="179"/>
      <c r="P51" s="179"/>
      <c r="Q51" s="179"/>
      <c r="R51" s="181"/>
      <c r="S51" s="182">
        <f t="shared" si="2"/>
        <v>0</v>
      </c>
      <c r="T51" s="183"/>
      <c r="U51" s="183"/>
      <c r="V51" s="155"/>
      <c r="W51" s="79"/>
      <c r="X51" s="79"/>
      <c r="Y51" s="156"/>
      <c r="Z51" s="156"/>
      <c r="AA51" s="157"/>
      <c r="AB51" s="62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</row>
    <row r="52" spans="1:48" s="144" customFormat="1" ht="95.25" customHeight="1" x14ac:dyDescent="0.2">
      <c r="A52" s="173"/>
      <c r="B52" s="174"/>
      <c r="C52" s="175"/>
      <c r="D52" s="176"/>
      <c r="E52" s="177"/>
      <c r="F52" s="177"/>
      <c r="G52" s="175"/>
      <c r="H52" s="178"/>
      <c r="I52" s="179"/>
      <c r="J52" s="179"/>
      <c r="K52" s="179"/>
      <c r="L52" s="179"/>
      <c r="M52" s="179"/>
      <c r="N52" s="180"/>
      <c r="O52" s="179"/>
      <c r="P52" s="179"/>
      <c r="Q52" s="179"/>
      <c r="R52" s="181"/>
      <c r="S52" s="182">
        <f t="shared" si="2"/>
        <v>0</v>
      </c>
      <c r="T52" s="183"/>
      <c r="U52" s="183"/>
      <c r="V52" s="155"/>
      <c r="W52" s="79"/>
      <c r="X52" s="79"/>
      <c r="Y52" s="156"/>
      <c r="Z52" s="156"/>
      <c r="AA52" s="157"/>
      <c r="AB52" s="62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</row>
    <row r="53" spans="1:48" s="144" customFormat="1" ht="95.25" customHeight="1" x14ac:dyDescent="0.2">
      <c r="A53" s="173"/>
      <c r="B53" s="174"/>
      <c r="C53" s="175"/>
      <c r="D53" s="176"/>
      <c r="E53" s="177"/>
      <c r="F53" s="177"/>
      <c r="G53" s="175"/>
      <c r="H53" s="178"/>
      <c r="I53" s="179"/>
      <c r="J53" s="179"/>
      <c r="K53" s="179"/>
      <c r="L53" s="179"/>
      <c r="M53" s="179"/>
      <c r="N53" s="180"/>
      <c r="O53" s="179"/>
      <c r="P53" s="179"/>
      <c r="Q53" s="179"/>
      <c r="R53" s="181"/>
      <c r="S53" s="182">
        <f t="shared" si="2"/>
        <v>0</v>
      </c>
      <c r="T53" s="183"/>
      <c r="U53" s="183"/>
      <c r="V53" s="155"/>
      <c r="W53" s="79"/>
      <c r="X53" s="79"/>
      <c r="Y53" s="156"/>
      <c r="Z53" s="156"/>
      <c r="AA53" s="157"/>
      <c r="AB53" s="62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</row>
    <row r="54" spans="1:48" s="144" customFormat="1" ht="95.25" customHeight="1" x14ac:dyDescent="0.2">
      <c r="A54" s="173"/>
      <c r="B54" s="174"/>
      <c r="C54" s="175"/>
      <c r="D54" s="176"/>
      <c r="E54" s="177"/>
      <c r="F54" s="177"/>
      <c r="G54" s="175"/>
      <c r="H54" s="178"/>
      <c r="I54" s="179"/>
      <c r="J54" s="179"/>
      <c r="K54" s="179"/>
      <c r="L54" s="179"/>
      <c r="M54" s="179"/>
      <c r="N54" s="180"/>
      <c r="O54" s="179"/>
      <c r="P54" s="179"/>
      <c r="Q54" s="179"/>
      <c r="R54" s="181"/>
      <c r="S54" s="182">
        <f t="shared" si="2"/>
        <v>0</v>
      </c>
      <c r="T54" s="183"/>
      <c r="U54" s="183"/>
      <c r="V54" s="155"/>
      <c r="W54" s="79"/>
      <c r="X54" s="79"/>
      <c r="Y54" s="156"/>
      <c r="Z54" s="156"/>
      <c r="AA54" s="157"/>
      <c r="AB54" s="62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</row>
    <row r="55" spans="1:48" s="144" customFormat="1" ht="95.25" customHeight="1" x14ac:dyDescent="0.2">
      <c r="A55" s="173"/>
      <c r="B55" s="174"/>
      <c r="C55" s="175"/>
      <c r="D55" s="176"/>
      <c r="E55" s="177"/>
      <c r="F55" s="177"/>
      <c r="G55" s="175"/>
      <c r="H55" s="178"/>
      <c r="I55" s="179"/>
      <c r="J55" s="179"/>
      <c r="K55" s="179"/>
      <c r="L55" s="179"/>
      <c r="M55" s="179"/>
      <c r="N55" s="180"/>
      <c r="O55" s="179"/>
      <c r="P55" s="179"/>
      <c r="Q55" s="179"/>
      <c r="R55" s="181"/>
      <c r="S55" s="182">
        <f t="shared" si="2"/>
        <v>0</v>
      </c>
      <c r="T55" s="183"/>
      <c r="U55" s="183"/>
      <c r="V55" s="155"/>
      <c r="W55" s="79"/>
      <c r="X55" s="79"/>
      <c r="Y55" s="156"/>
      <c r="Z55" s="156"/>
      <c r="AA55" s="157"/>
      <c r="AB55" s="62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</row>
    <row r="56" spans="1:48" s="144" customFormat="1" ht="95.25" customHeight="1" x14ac:dyDescent="0.2">
      <c r="A56" s="173"/>
      <c r="B56" s="174"/>
      <c r="C56" s="175"/>
      <c r="D56" s="176"/>
      <c r="E56" s="177"/>
      <c r="F56" s="177"/>
      <c r="G56" s="175"/>
      <c r="H56" s="178"/>
      <c r="I56" s="179"/>
      <c r="J56" s="179"/>
      <c r="K56" s="179"/>
      <c r="L56" s="179"/>
      <c r="M56" s="179"/>
      <c r="N56" s="180"/>
      <c r="O56" s="179"/>
      <c r="P56" s="179"/>
      <c r="Q56" s="179"/>
      <c r="R56" s="181"/>
      <c r="S56" s="182"/>
      <c r="T56" s="183"/>
      <c r="U56" s="183"/>
      <c r="V56" s="155"/>
      <c r="W56" s="79"/>
      <c r="X56" s="79"/>
      <c r="Y56" s="156"/>
      <c r="Z56" s="156"/>
      <c r="AA56" s="157"/>
      <c r="AB56" s="62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</row>
    <row r="57" spans="1:48" s="82" customFormat="1" ht="95.25" customHeight="1" x14ac:dyDescent="0.2">
      <c r="A57" s="184"/>
      <c r="B57" s="185"/>
      <c r="C57" s="186"/>
      <c r="D57" s="187"/>
      <c r="E57" s="188"/>
      <c r="F57" s="188"/>
      <c r="G57" s="186"/>
      <c r="H57" s="187"/>
      <c r="I57" s="187"/>
      <c r="J57" s="189"/>
      <c r="K57" s="187"/>
      <c r="L57" s="187"/>
      <c r="M57" s="187"/>
      <c r="N57" s="187"/>
      <c r="O57" s="187"/>
      <c r="P57" s="187"/>
      <c r="Q57" s="187"/>
      <c r="R57" s="187"/>
      <c r="S57" s="182">
        <f t="shared" ref="S57:S63" si="3">+T57+U57</f>
        <v>0</v>
      </c>
      <c r="T57" s="190"/>
      <c r="U57" s="190"/>
      <c r="V57" s="142"/>
      <c r="W57" s="124"/>
      <c r="X57" s="124"/>
      <c r="Y57" s="122"/>
      <c r="Z57" s="122"/>
      <c r="AA57" s="122"/>
      <c r="AB57" s="122"/>
      <c r="AC57" s="122"/>
      <c r="AD57" s="122"/>
      <c r="AE57" s="122"/>
      <c r="AF57" s="124"/>
      <c r="AG57" s="124"/>
      <c r="AH57" s="122"/>
      <c r="AI57" s="122"/>
      <c r="AJ57" s="124"/>
      <c r="AK57" s="124"/>
      <c r="AL57" s="124"/>
      <c r="AM57" s="124"/>
      <c r="AN57" s="124"/>
      <c r="AO57" s="124"/>
      <c r="AP57" s="122"/>
      <c r="AQ57" s="122"/>
      <c r="AR57" s="122"/>
      <c r="AS57" s="122"/>
      <c r="AT57" s="122"/>
      <c r="AU57" s="122"/>
      <c r="AV57" s="122"/>
    </row>
    <row r="58" spans="1:48" s="82" customFormat="1" ht="95.25" customHeight="1" x14ac:dyDescent="0.2">
      <c r="A58" s="184"/>
      <c r="B58" s="185"/>
      <c r="C58" s="186"/>
      <c r="D58" s="187"/>
      <c r="E58" s="188"/>
      <c r="F58" s="188"/>
      <c r="G58" s="186"/>
      <c r="H58" s="187"/>
      <c r="I58" s="187"/>
      <c r="J58" s="189"/>
      <c r="K58" s="187"/>
      <c r="L58" s="187"/>
      <c r="M58" s="187"/>
      <c r="N58" s="187"/>
      <c r="O58" s="187"/>
      <c r="P58" s="187"/>
      <c r="Q58" s="187"/>
      <c r="R58" s="187"/>
      <c r="S58" s="182">
        <f t="shared" si="3"/>
        <v>0</v>
      </c>
      <c r="T58" s="190"/>
      <c r="U58" s="190"/>
      <c r="V58" s="142"/>
      <c r="W58" s="124"/>
      <c r="X58" s="124"/>
      <c r="Y58" s="122"/>
      <c r="Z58" s="122"/>
      <c r="AA58" s="122"/>
      <c r="AB58" s="122"/>
      <c r="AC58" s="122"/>
      <c r="AD58" s="122"/>
      <c r="AE58" s="122"/>
      <c r="AF58" s="124"/>
      <c r="AG58" s="124"/>
      <c r="AH58" s="122"/>
      <c r="AI58" s="122"/>
      <c r="AJ58" s="124"/>
      <c r="AK58" s="124"/>
      <c r="AL58" s="124"/>
      <c r="AM58" s="124"/>
      <c r="AN58" s="124"/>
      <c r="AO58" s="124"/>
      <c r="AP58" s="122"/>
      <c r="AQ58" s="122"/>
      <c r="AR58" s="122"/>
      <c r="AS58" s="122"/>
      <c r="AT58" s="122"/>
      <c r="AU58" s="122"/>
      <c r="AV58" s="122"/>
    </row>
    <row r="59" spans="1:48" s="82" customFormat="1" ht="95.25" customHeight="1" x14ac:dyDescent="0.2">
      <c r="A59" s="184"/>
      <c r="B59" s="185"/>
      <c r="C59" s="186"/>
      <c r="D59" s="187"/>
      <c r="E59" s="188"/>
      <c r="F59" s="188"/>
      <c r="G59" s="186"/>
      <c r="H59" s="187"/>
      <c r="I59" s="187"/>
      <c r="J59" s="189"/>
      <c r="K59" s="187"/>
      <c r="L59" s="187"/>
      <c r="M59" s="187"/>
      <c r="N59" s="187"/>
      <c r="O59" s="187"/>
      <c r="P59" s="187"/>
      <c r="Q59" s="187"/>
      <c r="R59" s="187"/>
      <c r="S59" s="182">
        <f t="shared" si="3"/>
        <v>0</v>
      </c>
      <c r="T59" s="190"/>
      <c r="U59" s="190"/>
      <c r="V59" s="142"/>
      <c r="W59" s="124"/>
      <c r="X59" s="124"/>
      <c r="Y59" s="122"/>
      <c r="Z59" s="122"/>
      <c r="AA59" s="122"/>
      <c r="AB59" s="122"/>
      <c r="AC59" s="122"/>
      <c r="AD59" s="122"/>
      <c r="AE59" s="122"/>
      <c r="AF59" s="124"/>
      <c r="AG59" s="124"/>
      <c r="AH59" s="122"/>
      <c r="AI59" s="122"/>
      <c r="AJ59" s="124"/>
      <c r="AK59" s="124"/>
      <c r="AL59" s="124"/>
      <c r="AM59" s="124"/>
      <c r="AN59" s="124"/>
      <c r="AO59" s="124"/>
      <c r="AP59" s="122"/>
      <c r="AQ59" s="122"/>
      <c r="AR59" s="122"/>
      <c r="AS59" s="122"/>
      <c r="AT59" s="122"/>
      <c r="AU59" s="122"/>
      <c r="AV59" s="122"/>
    </row>
    <row r="60" spans="1:48" s="82" customFormat="1" ht="95.25" customHeight="1" x14ac:dyDescent="0.2">
      <c r="A60" s="184"/>
      <c r="B60" s="185"/>
      <c r="C60" s="186"/>
      <c r="D60" s="187"/>
      <c r="E60" s="188"/>
      <c r="F60" s="188"/>
      <c r="G60" s="186"/>
      <c r="H60" s="187"/>
      <c r="I60" s="187"/>
      <c r="J60" s="189"/>
      <c r="K60" s="187"/>
      <c r="L60" s="187"/>
      <c r="M60" s="187"/>
      <c r="N60" s="187"/>
      <c r="O60" s="187"/>
      <c r="P60" s="187"/>
      <c r="Q60" s="187"/>
      <c r="R60" s="187"/>
      <c r="S60" s="182">
        <f t="shared" si="3"/>
        <v>0</v>
      </c>
      <c r="T60" s="190"/>
      <c r="U60" s="190"/>
      <c r="V60" s="142"/>
      <c r="W60" s="124"/>
      <c r="X60" s="124"/>
      <c r="Y60" s="122"/>
      <c r="Z60" s="122"/>
      <c r="AA60" s="122"/>
      <c r="AB60" s="122"/>
      <c r="AC60" s="122"/>
      <c r="AD60" s="122"/>
      <c r="AE60" s="122"/>
      <c r="AF60" s="124"/>
      <c r="AG60" s="124"/>
      <c r="AH60" s="122"/>
      <c r="AI60" s="122"/>
      <c r="AJ60" s="124"/>
      <c r="AK60" s="124"/>
      <c r="AL60" s="124"/>
      <c r="AM60" s="124"/>
      <c r="AN60" s="124"/>
      <c r="AO60" s="124"/>
      <c r="AP60" s="122"/>
      <c r="AQ60" s="122"/>
      <c r="AR60" s="122"/>
      <c r="AS60" s="122"/>
      <c r="AT60" s="122"/>
      <c r="AU60" s="122"/>
      <c r="AV60" s="122"/>
    </row>
    <row r="61" spans="1:48" s="82" customFormat="1" ht="95.25" customHeight="1" x14ac:dyDescent="0.2">
      <c r="A61" s="184"/>
      <c r="B61" s="185"/>
      <c r="C61" s="186"/>
      <c r="D61" s="187"/>
      <c r="E61" s="188"/>
      <c r="F61" s="188"/>
      <c r="G61" s="186"/>
      <c r="H61" s="187"/>
      <c r="I61" s="187"/>
      <c r="J61" s="189"/>
      <c r="K61" s="187"/>
      <c r="L61" s="187"/>
      <c r="M61" s="187"/>
      <c r="N61" s="187"/>
      <c r="O61" s="187"/>
      <c r="P61" s="187"/>
      <c r="Q61" s="187"/>
      <c r="R61" s="187"/>
      <c r="S61" s="182">
        <f t="shared" si="3"/>
        <v>0</v>
      </c>
      <c r="T61" s="190"/>
      <c r="U61" s="190"/>
      <c r="V61" s="142"/>
      <c r="W61" s="124"/>
      <c r="X61" s="124"/>
      <c r="Y61" s="122"/>
      <c r="Z61" s="122"/>
      <c r="AA61" s="122"/>
      <c r="AB61" s="122"/>
      <c r="AC61" s="122"/>
      <c r="AD61" s="122"/>
      <c r="AE61" s="122"/>
      <c r="AF61" s="124"/>
      <c r="AG61" s="124"/>
      <c r="AH61" s="122"/>
      <c r="AI61" s="122"/>
      <c r="AJ61" s="124"/>
      <c r="AK61" s="124"/>
      <c r="AL61" s="124"/>
      <c r="AM61" s="124"/>
      <c r="AN61" s="124"/>
      <c r="AO61" s="124"/>
      <c r="AP61" s="122"/>
      <c r="AQ61" s="122"/>
      <c r="AR61" s="122"/>
      <c r="AS61" s="122"/>
      <c r="AT61" s="122"/>
      <c r="AU61" s="122"/>
      <c r="AV61" s="122"/>
    </row>
    <row r="62" spans="1:48" s="82" customFormat="1" ht="95.25" customHeight="1" x14ac:dyDescent="0.2">
      <c r="A62" s="184"/>
      <c r="B62" s="185"/>
      <c r="C62" s="186"/>
      <c r="D62" s="187"/>
      <c r="E62" s="188"/>
      <c r="F62" s="188"/>
      <c r="G62" s="186"/>
      <c r="H62" s="187"/>
      <c r="I62" s="187"/>
      <c r="J62" s="189"/>
      <c r="K62" s="187"/>
      <c r="L62" s="187"/>
      <c r="M62" s="187"/>
      <c r="N62" s="187"/>
      <c r="O62" s="187"/>
      <c r="P62" s="187"/>
      <c r="Q62" s="187"/>
      <c r="R62" s="187"/>
      <c r="S62" s="182">
        <f t="shared" si="3"/>
        <v>0</v>
      </c>
      <c r="T62" s="190"/>
      <c r="U62" s="190"/>
      <c r="V62" s="142"/>
      <c r="W62" s="124"/>
      <c r="X62" s="124"/>
      <c r="Y62" s="122"/>
      <c r="Z62" s="122"/>
      <c r="AA62" s="122"/>
      <c r="AB62" s="122"/>
      <c r="AC62" s="122"/>
      <c r="AD62" s="122"/>
      <c r="AE62" s="122"/>
      <c r="AF62" s="124"/>
      <c r="AG62" s="124"/>
      <c r="AH62" s="122"/>
      <c r="AI62" s="122"/>
      <c r="AJ62" s="124"/>
      <c r="AK62" s="124"/>
      <c r="AL62" s="124"/>
      <c r="AM62" s="124"/>
      <c r="AN62" s="124"/>
      <c r="AO62" s="124"/>
      <c r="AP62" s="122"/>
      <c r="AQ62" s="122"/>
      <c r="AR62" s="122"/>
      <c r="AS62" s="122"/>
      <c r="AT62" s="122"/>
      <c r="AU62" s="122"/>
      <c r="AV62" s="122"/>
    </row>
    <row r="63" spans="1:48" s="82" customFormat="1" ht="95.25" customHeight="1" x14ac:dyDescent="0.2">
      <c r="A63" s="184"/>
      <c r="B63" s="185"/>
      <c r="C63" s="186"/>
      <c r="D63" s="187"/>
      <c r="E63" s="188"/>
      <c r="F63" s="188"/>
      <c r="G63" s="186"/>
      <c r="H63" s="187"/>
      <c r="I63" s="187"/>
      <c r="J63" s="189"/>
      <c r="K63" s="187"/>
      <c r="L63" s="187"/>
      <c r="M63" s="187"/>
      <c r="N63" s="187"/>
      <c r="O63" s="187"/>
      <c r="P63" s="187"/>
      <c r="Q63" s="187"/>
      <c r="R63" s="187"/>
      <c r="S63" s="182">
        <f t="shared" si="3"/>
        <v>0</v>
      </c>
      <c r="T63" s="190"/>
      <c r="U63" s="190"/>
      <c r="V63" s="142"/>
      <c r="W63" s="124"/>
      <c r="X63" s="124"/>
      <c r="Y63" s="122"/>
      <c r="Z63" s="122"/>
      <c r="AA63" s="122"/>
      <c r="AB63" s="122"/>
      <c r="AC63" s="122"/>
      <c r="AD63" s="122"/>
      <c r="AE63" s="122"/>
      <c r="AF63" s="124"/>
      <c r="AG63" s="124"/>
      <c r="AH63" s="122"/>
      <c r="AI63" s="122"/>
      <c r="AJ63" s="124"/>
      <c r="AK63" s="124"/>
      <c r="AL63" s="124"/>
      <c r="AM63" s="124"/>
      <c r="AN63" s="124"/>
      <c r="AO63" s="124"/>
      <c r="AP63" s="122"/>
      <c r="AQ63" s="122"/>
      <c r="AR63" s="122"/>
      <c r="AS63" s="122"/>
      <c r="AT63" s="122"/>
      <c r="AU63" s="122"/>
      <c r="AV63" s="122"/>
    </row>
    <row r="64" spans="1:48" s="82" customFormat="1" ht="95.25" customHeight="1" x14ac:dyDescent="0.2">
      <c r="A64" s="191"/>
      <c r="B64" s="192"/>
      <c r="C64" s="123"/>
      <c r="D64" s="124"/>
      <c r="E64" s="80"/>
      <c r="F64" s="80"/>
      <c r="G64" s="123"/>
      <c r="H64" s="124"/>
      <c r="I64" s="124"/>
      <c r="J64" s="125"/>
      <c r="K64" s="124"/>
      <c r="L64" s="124"/>
      <c r="M64" s="124"/>
      <c r="N64" s="124"/>
      <c r="O64" s="124"/>
      <c r="P64" s="124"/>
      <c r="Q64" s="124"/>
      <c r="R64" s="193"/>
      <c r="S64" s="194" t="e">
        <f>SUBTOTAL(9,S12:S48)</f>
        <v>#VALUE!</v>
      </c>
      <c r="T64" s="194">
        <f t="shared" ref="T64:U64" si="4">SUBTOTAL(9,T12:T48)</f>
        <v>1933.75</v>
      </c>
      <c r="U64" s="194">
        <f t="shared" si="4"/>
        <v>0</v>
      </c>
      <c r="V64" s="142"/>
      <c r="W64" s="124"/>
      <c r="X64" s="124"/>
      <c r="Y64" s="122"/>
      <c r="Z64" s="122"/>
      <c r="AA64" s="122"/>
      <c r="AB64" s="122"/>
      <c r="AC64" s="122"/>
      <c r="AD64" s="122"/>
      <c r="AE64" s="122"/>
      <c r="AF64" s="124"/>
      <c r="AG64" s="124"/>
      <c r="AH64" s="122"/>
      <c r="AI64" s="122"/>
      <c r="AJ64" s="124"/>
      <c r="AK64" s="124"/>
      <c r="AL64" s="124"/>
      <c r="AM64" s="124"/>
      <c r="AN64" s="124"/>
      <c r="AO64" s="124"/>
      <c r="AP64" s="122"/>
      <c r="AQ64" s="122"/>
      <c r="AR64" s="122"/>
      <c r="AS64" s="122"/>
      <c r="AT64" s="122"/>
      <c r="AU64" s="122"/>
      <c r="AV64" s="122"/>
    </row>
    <row r="65" spans="1:48" s="82" customFormat="1" ht="95.25" customHeight="1" x14ac:dyDescent="0.2">
      <c r="A65" s="81"/>
      <c r="C65" s="83"/>
      <c r="D65" s="84"/>
      <c r="E65" s="85"/>
      <c r="F65" s="85"/>
      <c r="G65" s="83"/>
      <c r="H65" s="84"/>
      <c r="I65" s="84"/>
      <c r="J65" s="86"/>
      <c r="K65" s="84"/>
      <c r="L65" s="84"/>
      <c r="M65" s="84"/>
      <c r="N65" s="84"/>
      <c r="O65" s="84"/>
      <c r="P65" s="84"/>
      <c r="Q65" s="84"/>
      <c r="R65" s="84"/>
      <c r="S65" s="86">
        <f t="shared" ref="S65:S90" si="5">+T65+U65</f>
        <v>0</v>
      </c>
      <c r="T65" s="170"/>
      <c r="U65" s="170"/>
      <c r="V65" s="87"/>
      <c r="W65" s="84"/>
      <c r="X65" s="84"/>
      <c r="AF65" s="84"/>
      <c r="AG65" s="84"/>
      <c r="AJ65" s="84"/>
      <c r="AK65" s="84"/>
      <c r="AL65" s="84"/>
      <c r="AM65" s="84"/>
      <c r="AN65" s="84"/>
      <c r="AO65" s="84"/>
    </row>
    <row r="66" spans="1:48" s="89" customFormat="1" ht="95.25" customHeight="1" x14ac:dyDescent="0.2">
      <c r="A66" s="88"/>
      <c r="C66" s="90"/>
      <c r="D66" s="91"/>
      <c r="E66" s="92"/>
      <c r="F66" s="92"/>
      <c r="G66" s="90"/>
      <c r="H66" s="91"/>
      <c r="I66" s="91"/>
      <c r="J66" s="93"/>
      <c r="K66" s="91"/>
      <c r="L66" s="91"/>
      <c r="M66" s="91"/>
      <c r="N66" s="91"/>
      <c r="O66" s="91"/>
      <c r="P66" s="91"/>
      <c r="Q66" s="91"/>
      <c r="R66" s="91"/>
      <c r="S66" s="93">
        <f t="shared" si="5"/>
        <v>0</v>
      </c>
      <c r="T66" s="171"/>
      <c r="U66" s="171"/>
      <c r="V66" s="94"/>
      <c r="W66" s="91"/>
      <c r="X66" s="91"/>
      <c r="Y66" s="95"/>
      <c r="Z66" s="95"/>
      <c r="AA66" s="95"/>
      <c r="AB66" s="95"/>
      <c r="AC66" s="95"/>
      <c r="AD66" s="95"/>
      <c r="AE66" s="95"/>
      <c r="AF66" s="96"/>
      <c r="AG66" s="96"/>
      <c r="AH66" s="95"/>
      <c r="AI66" s="95"/>
      <c r="AJ66" s="96"/>
      <c r="AK66" s="96"/>
      <c r="AL66" s="96"/>
      <c r="AM66" s="96"/>
      <c r="AN66" s="96"/>
      <c r="AO66" s="96"/>
      <c r="AP66" s="95"/>
      <c r="AQ66" s="95"/>
      <c r="AR66" s="95"/>
      <c r="AS66" s="95"/>
      <c r="AT66" s="95"/>
      <c r="AU66" s="95"/>
      <c r="AV66" s="95"/>
    </row>
    <row r="67" spans="1:48" ht="95.25" customHeight="1" x14ac:dyDescent="0.2">
      <c r="B67" s="98" t="s">
        <v>6</v>
      </c>
      <c r="C67" s="99" t="s">
        <v>145</v>
      </c>
      <c r="S67" s="55">
        <f t="shared" si="5"/>
        <v>0</v>
      </c>
      <c r="V67" s="8"/>
    </row>
    <row r="68" spans="1:48" ht="95.25" customHeight="1" x14ac:dyDescent="0.2">
      <c r="B68" s="100" t="s">
        <v>27</v>
      </c>
      <c r="C68" s="99" t="s">
        <v>146</v>
      </c>
      <c r="S68" s="55">
        <f t="shared" si="5"/>
        <v>0</v>
      </c>
      <c r="V68" s="3"/>
    </row>
    <row r="69" spans="1:48" ht="95.25" customHeight="1" x14ac:dyDescent="0.2">
      <c r="B69" s="101" t="s">
        <v>150</v>
      </c>
      <c r="C69" s="99" t="s">
        <v>147</v>
      </c>
      <c r="S69" s="55">
        <f t="shared" si="5"/>
        <v>0</v>
      </c>
      <c r="V69" s="11"/>
    </row>
    <row r="70" spans="1:48" ht="95.25" customHeight="1" x14ac:dyDescent="0.2">
      <c r="B70" s="100" t="s">
        <v>30</v>
      </c>
      <c r="C70" s="99" t="s">
        <v>146</v>
      </c>
      <c r="L70" s="38" t="s">
        <v>55</v>
      </c>
      <c r="S70" s="55">
        <f t="shared" si="5"/>
        <v>0</v>
      </c>
      <c r="V70" s="3"/>
    </row>
    <row r="71" spans="1:48" ht="95.25" customHeight="1" x14ac:dyDescent="0.2">
      <c r="B71" s="101" t="s">
        <v>24</v>
      </c>
      <c r="C71" s="99" t="s">
        <v>146</v>
      </c>
      <c r="S71" s="55">
        <f t="shared" si="5"/>
        <v>0</v>
      </c>
      <c r="V71" s="3"/>
    </row>
    <row r="72" spans="1:48" ht="95.25" customHeight="1" x14ac:dyDescent="0.2">
      <c r="B72" s="101" t="s">
        <v>28</v>
      </c>
      <c r="C72" s="99" t="s">
        <v>146</v>
      </c>
      <c r="S72" s="55">
        <f t="shared" si="5"/>
        <v>0</v>
      </c>
      <c r="V72" s="3"/>
    </row>
    <row r="73" spans="1:48" ht="95.25" customHeight="1" x14ac:dyDescent="0.2">
      <c r="B73" s="100" t="s">
        <v>39</v>
      </c>
      <c r="C73" s="99" t="s">
        <v>149</v>
      </c>
      <c r="S73" s="55">
        <f t="shared" si="5"/>
        <v>0</v>
      </c>
      <c r="V73" s="3"/>
    </row>
    <row r="74" spans="1:48" ht="95.25" customHeight="1" x14ac:dyDescent="0.2">
      <c r="B74" s="100" t="s">
        <v>38</v>
      </c>
      <c r="C74" s="99" t="s">
        <v>149</v>
      </c>
      <c r="S74" s="55">
        <f t="shared" si="5"/>
        <v>0</v>
      </c>
      <c r="V74" s="8"/>
    </row>
    <row r="75" spans="1:48" ht="95.25" customHeight="1" x14ac:dyDescent="0.2">
      <c r="B75" s="100" t="s">
        <v>31</v>
      </c>
      <c r="C75" s="99" t="s">
        <v>149</v>
      </c>
      <c r="S75" s="55">
        <f t="shared" si="5"/>
        <v>0</v>
      </c>
      <c r="V75" s="11"/>
    </row>
    <row r="76" spans="1:48" ht="95.25" customHeight="1" x14ac:dyDescent="0.2">
      <c r="B76" s="100" t="s">
        <v>69</v>
      </c>
      <c r="C76" s="99" t="s">
        <v>146</v>
      </c>
      <c r="G76" s="39"/>
      <c r="S76" s="55">
        <f t="shared" si="5"/>
        <v>0</v>
      </c>
      <c r="V76" s="3"/>
    </row>
    <row r="77" spans="1:48" ht="95.25" customHeight="1" x14ac:dyDescent="0.2">
      <c r="B77" s="100" t="s">
        <v>53</v>
      </c>
      <c r="C77" s="99" t="s">
        <v>148</v>
      </c>
      <c r="S77" s="55">
        <f t="shared" si="5"/>
        <v>0</v>
      </c>
      <c r="V77" s="11"/>
    </row>
    <row r="78" spans="1:48" ht="95.25" customHeight="1" x14ac:dyDescent="0.2">
      <c r="B78" s="100" t="s">
        <v>81</v>
      </c>
      <c r="C78" s="99" t="s">
        <v>149</v>
      </c>
      <c r="S78" s="55">
        <f t="shared" si="5"/>
        <v>0</v>
      </c>
      <c r="V78" s="26"/>
    </row>
    <row r="79" spans="1:48" ht="95.25" customHeight="1" x14ac:dyDescent="0.2">
      <c r="B79" s="100" t="s">
        <v>84</v>
      </c>
      <c r="C79" s="99" t="s">
        <v>151</v>
      </c>
      <c r="S79" s="55">
        <f t="shared" si="5"/>
        <v>0</v>
      </c>
      <c r="V79" s="3"/>
    </row>
    <row r="80" spans="1:48" ht="95.25" customHeight="1" x14ac:dyDescent="0.2">
      <c r="B80" s="100" t="s">
        <v>29</v>
      </c>
      <c r="C80" s="99" t="s">
        <v>146</v>
      </c>
      <c r="S80" s="55">
        <f t="shared" si="5"/>
        <v>0</v>
      </c>
      <c r="V80" s="3"/>
    </row>
    <row r="81" spans="2:22" ht="95.25" customHeight="1" x14ac:dyDescent="0.2">
      <c r="B81" s="100" t="s">
        <v>102</v>
      </c>
      <c r="C81" s="99" t="s">
        <v>149</v>
      </c>
      <c r="S81" s="55">
        <f t="shared" si="5"/>
        <v>0</v>
      </c>
      <c r="V81" s="11"/>
    </row>
    <row r="82" spans="2:22" ht="95.25" customHeight="1" x14ac:dyDescent="0.2">
      <c r="B82" s="100" t="s">
        <v>56</v>
      </c>
      <c r="C82" s="99" t="s">
        <v>147</v>
      </c>
      <c r="S82" s="55">
        <f t="shared" si="5"/>
        <v>0</v>
      </c>
      <c r="V82" s="11"/>
    </row>
    <row r="83" spans="2:22" ht="95.25" customHeight="1" x14ac:dyDescent="0.2">
      <c r="B83" s="100" t="s">
        <v>44</v>
      </c>
      <c r="C83" s="99" t="s">
        <v>151</v>
      </c>
      <c r="S83" s="55">
        <f t="shared" si="5"/>
        <v>0</v>
      </c>
      <c r="V83" s="11"/>
    </row>
    <row r="84" spans="2:22" ht="95.25" customHeight="1" x14ac:dyDescent="0.2">
      <c r="B84" s="100" t="s">
        <v>157</v>
      </c>
      <c r="C84" s="99" t="s">
        <v>149</v>
      </c>
      <c r="S84" s="55">
        <f t="shared" si="5"/>
        <v>0</v>
      </c>
      <c r="V84" s="11"/>
    </row>
    <row r="85" spans="2:22" ht="95.25" customHeight="1" x14ac:dyDescent="0.2">
      <c r="B85" s="6"/>
      <c r="C85" s="40"/>
      <c r="S85" s="55">
        <f t="shared" si="5"/>
        <v>0</v>
      </c>
      <c r="V85" s="11"/>
    </row>
    <row r="86" spans="2:22" ht="95.25" customHeight="1" x14ac:dyDescent="0.2">
      <c r="B86" s="6"/>
      <c r="C86" s="40"/>
      <c r="S86" s="55">
        <f t="shared" si="5"/>
        <v>0</v>
      </c>
      <c r="V86" s="3"/>
    </row>
    <row r="87" spans="2:22" ht="95.25" customHeight="1" x14ac:dyDescent="0.2">
      <c r="B87" s="6"/>
      <c r="C87" s="40"/>
      <c r="S87" s="55">
        <f t="shared" si="5"/>
        <v>0</v>
      </c>
      <c r="V87" s="3"/>
    </row>
    <row r="88" spans="2:22" ht="95.25" customHeight="1" x14ac:dyDescent="0.2">
      <c r="B88" s="6"/>
      <c r="C88" s="40"/>
      <c r="S88" s="55">
        <f t="shared" si="5"/>
        <v>0</v>
      </c>
      <c r="V88" s="11"/>
    </row>
    <row r="89" spans="2:22" ht="95.25" customHeight="1" x14ac:dyDescent="0.2">
      <c r="B89" s="6"/>
      <c r="C89" s="40"/>
      <c r="S89" s="55">
        <f t="shared" si="5"/>
        <v>0</v>
      </c>
      <c r="V89" s="11"/>
    </row>
    <row r="90" spans="2:22" ht="95.25" customHeight="1" x14ac:dyDescent="0.2">
      <c r="B90" s="6"/>
      <c r="C90" s="40"/>
      <c r="S90" s="55">
        <f t="shared" si="5"/>
        <v>0</v>
      </c>
      <c r="V90" s="11"/>
    </row>
    <row r="91" spans="2:22" ht="95.25" customHeight="1" x14ac:dyDescent="0.2">
      <c r="B91" s="6"/>
      <c r="C91" s="40"/>
      <c r="S91" s="55">
        <f t="shared" ref="S91:S127" si="6">+T91+U91</f>
        <v>0</v>
      </c>
      <c r="V91" s="11"/>
    </row>
    <row r="92" spans="2:22" ht="95.25" customHeight="1" x14ac:dyDescent="0.2">
      <c r="B92" s="6"/>
      <c r="C92" s="40"/>
      <c r="S92" s="55">
        <f t="shared" si="6"/>
        <v>0</v>
      </c>
      <c r="V92" s="11"/>
    </row>
    <row r="93" spans="2:22" ht="95.25" customHeight="1" x14ac:dyDescent="0.2">
      <c r="B93" s="6"/>
      <c r="C93" s="40"/>
      <c r="S93" s="55">
        <f t="shared" si="6"/>
        <v>0</v>
      </c>
      <c r="V93" s="11"/>
    </row>
    <row r="94" spans="2:22" ht="95.25" customHeight="1" x14ac:dyDescent="0.2">
      <c r="B94" s="6"/>
      <c r="C94" s="40"/>
      <c r="S94" s="55">
        <f t="shared" si="6"/>
        <v>0</v>
      </c>
      <c r="V94" s="11"/>
    </row>
    <row r="95" spans="2:22" ht="95.25" customHeight="1" x14ac:dyDescent="0.2">
      <c r="B95" s="6"/>
      <c r="C95" s="40"/>
      <c r="S95" s="55">
        <f t="shared" si="6"/>
        <v>0</v>
      </c>
      <c r="V95" s="11"/>
    </row>
    <row r="96" spans="2:22" ht="95.25" customHeight="1" x14ac:dyDescent="0.2">
      <c r="S96" s="55">
        <f t="shared" si="6"/>
        <v>0</v>
      </c>
      <c r="V96" s="11"/>
    </row>
    <row r="97" spans="19:22" ht="95.25" customHeight="1" x14ac:dyDescent="0.2">
      <c r="S97" s="55">
        <f t="shared" si="6"/>
        <v>0</v>
      </c>
      <c r="V97" s="11"/>
    </row>
    <row r="98" spans="19:22" ht="95.25" customHeight="1" x14ac:dyDescent="0.2">
      <c r="S98" s="55">
        <f t="shared" si="6"/>
        <v>0</v>
      </c>
    </row>
    <row r="99" spans="19:22" ht="95.25" customHeight="1" x14ac:dyDescent="0.2">
      <c r="S99" s="55">
        <f t="shared" si="6"/>
        <v>0</v>
      </c>
    </row>
    <row r="100" spans="19:22" ht="95.25" customHeight="1" x14ac:dyDescent="0.2">
      <c r="S100" s="55">
        <f t="shared" si="6"/>
        <v>0</v>
      </c>
    </row>
    <row r="101" spans="19:22" ht="95.25" customHeight="1" x14ac:dyDescent="0.2">
      <c r="S101" s="55">
        <f t="shared" si="6"/>
        <v>0</v>
      </c>
    </row>
    <row r="102" spans="19:22" ht="95.25" customHeight="1" x14ac:dyDescent="0.2">
      <c r="S102" s="55">
        <f t="shared" si="6"/>
        <v>0</v>
      </c>
    </row>
    <row r="103" spans="19:22" ht="95.25" customHeight="1" x14ac:dyDescent="0.2">
      <c r="S103" s="55">
        <f t="shared" si="6"/>
        <v>0</v>
      </c>
    </row>
    <row r="104" spans="19:22" ht="95.25" customHeight="1" x14ac:dyDescent="0.2">
      <c r="S104" s="55">
        <f t="shared" si="6"/>
        <v>0</v>
      </c>
    </row>
    <row r="105" spans="19:22" ht="95.25" customHeight="1" x14ac:dyDescent="0.2">
      <c r="S105" s="55">
        <f t="shared" si="6"/>
        <v>0</v>
      </c>
    </row>
    <row r="106" spans="19:22" ht="95.25" customHeight="1" x14ac:dyDescent="0.2">
      <c r="S106" s="55">
        <f t="shared" si="6"/>
        <v>0</v>
      </c>
    </row>
    <row r="107" spans="19:22" ht="95.25" customHeight="1" x14ac:dyDescent="0.2">
      <c r="S107" s="55">
        <f t="shared" si="6"/>
        <v>0</v>
      </c>
    </row>
    <row r="108" spans="19:22" ht="95.25" customHeight="1" x14ac:dyDescent="0.2">
      <c r="S108" s="55">
        <f t="shared" si="6"/>
        <v>0</v>
      </c>
    </row>
    <row r="109" spans="19:22" ht="95.25" customHeight="1" x14ac:dyDescent="0.2">
      <c r="S109" s="55">
        <f t="shared" si="6"/>
        <v>0</v>
      </c>
    </row>
    <row r="110" spans="19:22" ht="95.25" customHeight="1" x14ac:dyDescent="0.2">
      <c r="S110" s="55">
        <f t="shared" si="6"/>
        <v>0</v>
      </c>
    </row>
    <row r="111" spans="19:22" ht="95.25" customHeight="1" x14ac:dyDescent="0.2">
      <c r="S111" s="55">
        <f t="shared" si="6"/>
        <v>0</v>
      </c>
    </row>
    <row r="112" spans="19:22" ht="95.25" customHeight="1" x14ac:dyDescent="0.2">
      <c r="S112" s="55">
        <f t="shared" si="6"/>
        <v>0</v>
      </c>
    </row>
    <row r="113" spans="19:19" ht="95.25" customHeight="1" x14ac:dyDescent="0.2">
      <c r="S113" s="55">
        <f t="shared" si="6"/>
        <v>0</v>
      </c>
    </row>
    <row r="114" spans="19:19" ht="95.25" customHeight="1" x14ac:dyDescent="0.2">
      <c r="S114" s="55">
        <f t="shared" si="6"/>
        <v>0</v>
      </c>
    </row>
    <row r="115" spans="19:19" ht="95.25" customHeight="1" x14ac:dyDescent="0.2">
      <c r="S115" s="55">
        <f t="shared" si="6"/>
        <v>0</v>
      </c>
    </row>
    <row r="116" spans="19:19" ht="95.25" customHeight="1" x14ac:dyDescent="0.2">
      <c r="S116" s="55">
        <f t="shared" si="6"/>
        <v>0</v>
      </c>
    </row>
    <row r="117" spans="19:19" ht="95.25" customHeight="1" x14ac:dyDescent="0.2">
      <c r="S117" s="55">
        <f t="shared" si="6"/>
        <v>0</v>
      </c>
    </row>
    <row r="118" spans="19:19" ht="95.25" customHeight="1" x14ac:dyDescent="0.2">
      <c r="S118" s="55">
        <f t="shared" si="6"/>
        <v>0</v>
      </c>
    </row>
    <row r="119" spans="19:19" ht="95.25" customHeight="1" x14ac:dyDescent="0.2">
      <c r="S119" s="55">
        <f t="shared" si="6"/>
        <v>0</v>
      </c>
    </row>
    <row r="120" spans="19:19" ht="95.25" customHeight="1" x14ac:dyDescent="0.2">
      <c r="S120" s="55">
        <f t="shared" si="6"/>
        <v>0</v>
      </c>
    </row>
    <row r="121" spans="19:19" ht="95.25" customHeight="1" x14ac:dyDescent="0.2">
      <c r="S121" s="55">
        <f t="shared" si="6"/>
        <v>0</v>
      </c>
    </row>
    <row r="122" spans="19:19" ht="95.25" customHeight="1" x14ac:dyDescent="0.2">
      <c r="S122" s="55">
        <f t="shared" si="6"/>
        <v>0</v>
      </c>
    </row>
    <row r="123" spans="19:19" ht="95.25" customHeight="1" x14ac:dyDescent="0.2">
      <c r="S123" s="55">
        <f t="shared" si="6"/>
        <v>0</v>
      </c>
    </row>
    <row r="124" spans="19:19" ht="95.25" customHeight="1" x14ac:dyDescent="0.2">
      <c r="S124" s="55">
        <f t="shared" si="6"/>
        <v>0</v>
      </c>
    </row>
    <row r="125" spans="19:19" ht="95.25" customHeight="1" x14ac:dyDescent="0.2">
      <c r="S125" s="55">
        <f t="shared" si="6"/>
        <v>0</v>
      </c>
    </row>
    <row r="126" spans="19:19" ht="95.25" customHeight="1" x14ac:dyDescent="0.2">
      <c r="S126" s="55">
        <f t="shared" si="6"/>
        <v>0</v>
      </c>
    </row>
    <row r="127" spans="19:19" ht="95.25" customHeight="1" x14ac:dyDescent="0.2">
      <c r="S127" s="55">
        <f t="shared" si="6"/>
        <v>0</v>
      </c>
    </row>
    <row r="132" spans="22:22" ht="95.25" customHeight="1" x14ac:dyDescent="0.2">
      <c r="V132" s="17"/>
    </row>
    <row r="133" spans="22:22" ht="95.25" customHeight="1" x14ac:dyDescent="0.2">
      <c r="V133" s="17"/>
    </row>
    <row r="134" spans="22:22" ht="95.25" customHeight="1" x14ac:dyDescent="0.2">
      <c r="V134" s="18"/>
    </row>
    <row r="135" spans="22:22" ht="95.25" customHeight="1" x14ac:dyDescent="0.2">
      <c r="V135" s="18"/>
    </row>
  </sheetData>
  <autoFilter ref="A1:AV63" xr:uid="{00000000-0009-0000-0000-000013000000}">
    <filterColumn colId="17">
      <filters blank="1">
        <filter val="1° contratto fondo impianti 27/09/2016_x000a_gli altri sono ancora da stipulare"/>
        <filter val="non stipulato_x000a_(sottoscritto protocollo in data 22/12/2015)"/>
        <filter val="non stipulato_x000a_al 7/10/2016"/>
      </filters>
    </filterColumn>
  </autoFilter>
  <conditionalFormatting sqref="K1:X1 AO1:AV1">
    <cfRule type="cellIs" dxfId="1" priority="1" stopIfTrue="1" operator="equal">
      <formula>"Spazio disponibile"</formula>
    </cfRule>
  </conditionalFormatting>
  <dataValidations count="2">
    <dataValidation type="list" allowBlank="1" showInputMessage="1" showErrorMessage="1" sqref="J38:J54 J2:J34" xr:uid="{00000000-0002-0000-1300-000000000000}">
      <formula1>"SINGOLA, S3-4, ALTRI INTERVENTI, PARTECIPAZIONI, AI"</formula1>
    </dataValidation>
    <dataValidation type="list" allowBlank="1" showInputMessage="1" showErrorMessage="1" sqref="I2:I56" xr:uid="{00000000-0002-0000-1300-000001000000}">
      <formula1>$B$68:$B$84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722CC-1243-47E7-814B-7270DA838F88}">
  <sheetPr>
    <tabColor theme="3" tint="0.59999389629810485"/>
  </sheetPr>
  <dimension ref="A1:Y36"/>
  <sheetViews>
    <sheetView tabSelected="1" view="pageBreakPreview" zoomScale="85" zoomScaleNormal="85" zoomScaleSheetLayoutView="85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F33" sqref="F33"/>
    </sheetView>
  </sheetViews>
  <sheetFormatPr defaultColWidth="27.7109375" defaultRowHeight="92.25" customHeight="1" x14ac:dyDescent="0.2"/>
  <cols>
    <col min="1" max="1" width="28.7109375" style="336" bestFit="1" customWidth="1"/>
    <col min="2" max="2" width="18.7109375" style="384" bestFit="1" customWidth="1"/>
    <col min="3" max="3" width="53.85546875" style="385" bestFit="1" customWidth="1"/>
    <col min="4" max="4" width="61.85546875" style="337" bestFit="1" customWidth="1"/>
    <col min="5" max="5" width="22" style="210" bestFit="1" customWidth="1"/>
    <col min="6" max="6" width="18.7109375" style="212" bestFit="1" customWidth="1"/>
    <col min="7" max="7" width="18.28515625" style="211" customWidth="1"/>
    <col min="8" max="8" width="12.7109375" style="415" hidden="1" customWidth="1"/>
    <col min="9" max="9" width="16.28515625" style="211" hidden="1" customWidth="1"/>
    <col min="10" max="10" width="16.28515625" style="211" customWidth="1"/>
    <col min="11" max="11" width="14.28515625" style="211" customWidth="1"/>
    <col min="12" max="12" width="26.42578125" style="197" hidden="1" customWidth="1"/>
    <col min="13" max="13" width="34.28515625" style="197" hidden="1" customWidth="1"/>
    <col min="14" max="14" width="30.7109375" style="197" hidden="1" customWidth="1"/>
    <col min="15" max="15" width="27.85546875" style="209" hidden="1" customWidth="1"/>
    <col min="16" max="16" width="24.7109375" style="197" hidden="1" customWidth="1"/>
    <col min="17" max="17" width="19.5703125" style="197" hidden="1" customWidth="1"/>
    <col min="18" max="18" width="19.42578125" style="197" hidden="1" customWidth="1"/>
    <col min="19" max="19" width="23.28515625" style="295" hidden="1" customWidth="1"/>
    <col min="20" max="20" width="22" style="295" hidden="1" customWidth="1"/>
    <col min="21" max="21" width="15" style="196" hidden="1" customWidth="1"/>
    <col min="22" max="22" width="21.7109375" style="196" hidden="1" customWidth="1"/>
    <col min="23" max="23" width="34.42578125" style="295" hidden="1" customWidth="1"/>
    <col min="24" max="24" width="22.5703125" style="210" customWidth="1"/>
    <col min="25" max="25" width="17.5703125" style="210" customWidth="1"/>
    <col min="26" max="16384" width="27.7109375" style="209"/>
  </cols>
  <sheetData>
    <row r="1" spans="1:25" s="208" customFormat="1" ht="92.25" customHeight="1" x14ac:dyDescent="0.2">
      <c r="A1" s="338" t="s">
        <v>1</v>
      </c>
      <c r="B1" s="383" t="s">
        <v>379</v>
      </c>
      <c r="C1" s="471" t="s">
        <v>493</v>
      </c>
      <c r="D1" s="339" t="s">
        <v>25</v>
      </c>
      <c r="E1" s="298" t="s">
        <v>495</v>
      </c>
      <c r="F1" s="298" t="s">
        <v>54</v>
      </c>
      <c r="G1" s="298" t="s">
        <v>340</v>
      </c>
      <c r="H1" s="413" t="s">
        <v>380</v>
      </c>
      <c r="I1" s="410" t="s">
        <v>381</v>
      </c>
      <c r="J1" s="298" t="s">
        <v>367</v>
      </c>
      <c r="K1" s="298" t="s">
        <v>341</v>
      </c>
      <c r="L1" s="298" t="s">
        <v>0</v>
      </c>
      <c r="M1" s="298" t="s">
        <v>75</v>
      </c>
      <c r="N1" s="298" t="s">
        <v>76</v>
      </c>
      <c r="O1" s="298" t="s">
        <v>13</v>
      </c>
      <c r="P1" s="298" t="s">
        <v>342</v>
      </c>
      <c r="Q1" s="298" t="s">
        <v>17</v>
      </c>
      <c r="R1" s="298" t="s">
        <v>18</v>
      </c>
      <c r="S1" s="298" t="s">
        <v>48</v>
      </c>
      <c r="T1" s="298" t="s">
        <v>50</v>
      </c>
      <c r="U1" s="298" t="s">
        <v>51</v>
      </c>
      <c r="V1" s="298" t="s">
        <v>77</v>
      </c>
      <c r="W1" s="298" t="s">
        <v>366</v>
      </c>
      <c r="X1" s="298" t="s">
        <v>352</v>
      </c>
      <c r="Y1" s="298" t="s">
        <v>360</v>
      </c>
    </row>
    <row r="2" spans="1:25" s="431" customFormat="1" ht="45" customHeight="1" x14ac:dyDescent="0.2">
      <c r="A2" s="439" t="s">
        <v>391</v>
      </c>
      <c r="B2" s="469" t="s">
        <v>466</v>
      </c>
      <c r="C2" s="472" t="s">
        <v>483</v>
      </c>
      <c r="D2" s="149" t="s">
        <v>378</v>
      </c>
      <c r="E2" s="152">
        <v>44957</v>
      </c>
      <c r="F2" s="412">
        <f t="shared" ref="F2:F31" si="0">+G2+K2</f>
        <v>45982.43</v>
      </c>
      <c r="G2" s="412">
        <v>45399.67</v>
      </c>
      <c r="H2" s="442"/>
      <c r="I2" s="443">
        <f t="shared" ref="I2:I31" si="1">+G2-H2</f>
        <v>45399.67</v>
      </c>
      <c r="J2" s="482"/>
      <c r="K2" s="444">
        <v>582.76</v>
      </c>
      <c r="L2" s="445"/>
      <c r="M2" s="446"/>
      <c r="N2" s="447"/>
      <c r="O2" s="440" t="s">
        <v>57</v>
      </c>
      <c r="P2" s="131" t="s">
        <v>32</v>
      </c>
      <c r="Q2" s="448" t="s">
        <v>32</v>
      </c>
      <c r="R2" s="449" t="s">
        <v>32</v>
      </c>
      <c r="S2" s="450" t="s">
        <v>32</v>
      </c>
      <c r="T2" s="440" t="s">
        <v>375</v>
      </c>
      <c r="U2" s="451" t="s">
        <v>32</v>
      </c>
      <c r="V2" s="451" t="s">
        <v>32</v>
      </c>
      <c r="W2" s="149" t="s">
        <v>395</v>
      </c>
      <c r="X2" s="149"/>
      <c r="Y2" s="149"/>
    </row>
    <row r="3" spans="1:25" s="435" customFormat="1" ht="45" customHeight="1" x14ac:dyDescent="0.2">
      <c r="A3" s="365" t="s">
        <v>393</v>
      </c>
      <c r="B3" s="470" t="s">
        <v>394</v>
      </c>
      <c r="C3" s="472" t="s">
        <v>484</v>
      </c>
      <c r="D3" s="139" t="s">
        <v>378</v>
      </c>
      <c r="E3" s="152">
        <v>45001</v>
      </c>
      <c r="F3" s="412">
        <f t="shared" si="0"/>
        <v>43328.01</v>
      </c>
      <c r="G3" s="412">
        <v>42869.760000000002</v>
      </c>
      <c r="H3" s="412"/>
      <c r="I3" s="433">
        <f t="shared" si="1"/>
        <v>42869.760000000002</v>
      </c>
      <c r="J3" s="482"/>
      <c r="K3" s="412">
        <v>458.25</v>
      </c>
      <c r="L3" s="340"/>
      <c r="M3" s="366"/>
      <c r="N3" s="367"/>
      <c r="O3" s="146" t="s">
        <v>57</v>
      </c>
      <c r="P3" s="341"/>
      <c r="Q3" s="368"/>
      <c r="R3" s="434"/>
      <c r="S3" s="297"/>
      <c r="T3" s="146" t="s">
        <v>377</v>
      </c>
      <c r="U3" s="363"/>
      <c r="V3" s="363"/>
      <c r="W3" s="132" t="s">
        <v>395</v>
      </c>
      <c r="X3" s="132"/>
      <c r="Y3" s="132"/>
    </row>
    <row r="4" spans="1:25" s="435" customFormat="1" ht="45" customHeight="1" x14ac:dyDescent="0.2">
      <c r="A4" s="159" t="s">
        <v>401</v>
      </c>
      <c r="B4" s="470" t="s">
        <v>403</v>
      </c>
      <c r="C4" s="472" t="s">
        <v>485</v>
      </c>
      <c r="D4" s="132" t="s">
        <v>378</v>
      </c>
      <c r="E4" s="152">
        <v>45037</v>
      </c>
      <c r="F4" s="412">
        <f t="shared" si="0"/>
        <v>23137.969999999998</v>
      </c>
      <c r="G4" s="412">
        <v>22656.76</v>
      </c>
      <c r="H4" s="412"/>
      <c r="I4" s="433">
        <f t="shared" si="1"/>
        <v>22656.76</v>
      </c>
      <c r="J4" s="482"/>
      <c r="K4" s="342">
        <v>481.21</v>
      </c>
      <c r="L4" s="340"/>
      <c r="M4" s="366"/>
      <c r="N4" s="367"/>
      <c r="O4" s="146" t="s">
        <v>57</v>
      </c>
      <c r="P4" s="341"/>
      <c r="Q4" s="368"/>
      <c r="R4" s="434"/>
      <c r="S4" s="297"/>
      <c r="T4" s="146" t="s">
        <v>364</v>
      </c>
      <c r="U4" s="363"/>
      <c r="V4" s="363"/>
      <c r="W4" s="132" t="s">
        <v>395</v>
      </c>
      <c r="X4" s="132"/>
      <c r="Y4" s="132"/>
    </row>
    <row r="5" spans="1:25" s="435" customFormat="1" ht="45" customHeight="1" x14ac:dyDescent="0.2">
      <c r="A5" s="365" t="s">
        <v>400</v>
      </c>
      <c r="B5" s="470" t="s">
        <v>402</v>
      </c>
      <c r="C5" s="472" t="s">
        <v>486</v>
      </c>
      <c r="D5" s="132" t="s">
        <v>378</v>
      </c>
      <c r="E5" s="152">
        <v>45006</v>
      </c>
      <c r="F5" s="412">
        <f t="shared" si="0"/>
        <v>27588.15</v>
      </c>
      <c r="G5" s="412">
        <v>26844.93</v>
      </c>
      <c r="H5" s="412"/>
      <c r="I5" s="433">
        <f t="shared" si="1"/>
        <v>26844.93</v>
      </c>
      <c r="J5" s="482"/>
      <c r="K5" s="342">
        <v>743.22</v>
      </c>
      <c r="L5" s="340"/>
      <c r="M5" s="366"/>
      <c r="N5" s="367"/>
      <c r="O5" s="146" t="s">
        <v>57</v>
      </c>
      <c r="P5" s="341"/>
      <c r="Q5" s="368"/>
      <c r="R5" s="434"/>
      <c r="S5" s="297"/>
      <c r="T5" s="146" t="s">
        <v>377</v>
      </c>
      <c r="U5" s="363"/>
      <c r="V5" s="363"/>
      <c r="W5" s="132" t="s">
        <v>395</v>
      </c>
      <c r="X5" s="132"/>
      <c r="Y5" s="132"/>
    </row>
    <row r="6" spans="1:25" s="435" customFormat="1" ht="45" customHeight="1" x14ac:dyDescent="0.2">
      <c r="A6" s="365" t="s">
        <v>248</v>
      </c>
      <c r="B6" s="470" t="s">
        <v>250</v>
      </c>
      <c r="C6" s="472" t="s">
        <v>487</v>
      </c>
      <c r="D6" s="132" t="s">
        <v>378</v>
      </c>
      <c r="E6" s="152">
        <v>45099</v>
      </c>
      <c r="F6" s="412">
        <f t="shared" si="0"/>
        <v>178908.75999999998</v>
      </c>
      <c r="G6" s="412">
        <v>173116.55</v>
      </c>
      <c r="H6" s="412"/>
      <c r="I6" s="433">
        <f t="shared" si="1"/>
        <v>173116.55</v>
      </c>
      <c r="J6" s="482"/>
      <c r="K6" s="342">
        <v>5792.21</v>
      </c>
      <c r="L6" s="340"/>
      <c r="M6" s="366"/>
      <c r="N6" s="367"/>
      <c r="O6" s="146" t="s">
        <v>57</v>
      </c>
      <c r="P6" s="341"/>
      <c r="Q6" s="368"/>
      <c r="R6" s="434"/>
      <c r="S6" s="297"/>
      <c r="T6" s="146" t="s">
        <v>364</v>
      </c>
      <c r="U6" s="363"/>
      <c r="V6" s="363"/>
      <c r="W6" s="132" t="s">
        <v>448</v>
      </c>
      <c r="X6" s="132"/>
      <c r="Y6" s="132"/>
    </row>
    <row r="7" spans="1:25" s="435" customFormat="1" ht="45" customHeight="1" x14ac:dyDescent="0.2">
      <c r="A7" s="365" t="s">
        <v>421</v>
      </c>
      <c r="B7" s="470" t="s">
        <v>323</v>
      </c>
      <c r="C7" s="472" t="s">
        <v>488</v>
      </c>
      <c r="D7" s="132" t="s">
        <v>378</v>
      </c>
      <c r="E7" s="152">
        <v>45090</v>
      </c>
      <c r="F7" s="412">
        <f t="shared" si="0"/>
        <v>72666</v>
      </c>
      <c r="G7" s="412">
        <v>72205.5</v>
      </c>
      <c r="H7" s="412"/>
      <c r="I7" s="433">
        <f t="shared" si="1"/>
        <v>72205.5</v>
      </c>
      <c r="J7" s="482"/>
      <c r="K7" s="342">
        <v>460.5</v>
      </c>
      <c r="L7" s="340"/>
      <c r="M7" s="366"/>
      <c r="N7" s="367"/>
      <c r="O7" s="146" t="s">
        <v>57</v>
      </c>
      <c r="P7" s="341"/>
      <c r="Q7" s="368"/>
      <c r="R7" s="434"/>
      <c r="S7" s="297"/>
      <c r="T7" s="146" t="s">
        <v>376</v>
      </c>
      <c r="U7" s="363" t="s">
        <v>32</v>
      </c>
      <c r="V7" s="363" t="s">
        <v>32</v>
      </c>
      <c r="W7" s="132" t="s">
        <v>395</v>
      </c>
      <c r="X7" s="132"/>
      <c r="Y7" s="132"/>
    </row>
    <row r="8" spans="1:25" s="435" customFormat="1" ht="45" customHeight="1" x14ac:dyDescent="0.2">
      <c r="A8" s="365" t="s">
        <v>404</v>
      </c>
      <c r="B8" s="470" t="s">
        <v>409</v>
      </c>
      <c r="C8" s="472" t="s">
        <v>488</v>
      </c>
      <c r="D8" s="132" t="s">
        <v>378</v>
      </c>
      <c r="E8" s="152">
        <v>44979</v>
      </c>
      <c r="F8" s="412">
        <f t="shared" si="0"/>
        <v>23937</v>
      </c>
      <c r="G8" s="412">
        <v>23583.57</v>
      </c>
      <c r="H8" s="412"/>
      <c r="I8" s="433">
        <f t="shared" si="1"/>
        <v>23583.57</v>
      </c>
      <c r="J8" s="482"/>
      <c r="K8" s="444">
        <v>353.43</v>
      </c>
      <c r="L8" s="340"/>
      <c r="M8" s="366"/>
      <c r="N8" s="367"/>
      <c r="O8" s="146" t="s">
        <v>57</v>
      </c>
      <c r="P8" s="341"/>
      <c r="Q8" s="368"/>
      <c r="R8" s="434"/>
      <c r="S8" s="297"/>
      <c r="T8" s="146" t="s">
        <v>364</v>
      </c>
      <c r="U8" s="363" t="s">
        <v>32</v>
      </c>
      <c r="V8" s="363" t="s">
        <v>32</v>
      </c>
      <c r="W8" s="132" t="s">
        <v>395</v>
      </c>
      <c r="X8" s="132"/>
      <c r="Y8" s="132"/>
    </row>
    <row r="9" spans="1:25" s="435" customFormat="1" ht="45" customHeight="1" x14ac:dyDescent="0.2">
      <c r="A9" s="365" t="s">
        <v>405</v>
      </c>
      <c r="B9" s="470" t="s">
        <v>410</v>
      </c>
      <c r="C9" s="472" t="s">
        <v>489</v>
      </c>
      <c r="D9" s="132" t="s">
        <v>378</v>
      </c>
      <c r="E9" s="441">
        <v>45084</v>
      </c>
      <c r="F9" s="412">
        <f t="shared" si="0"/>
        <v>154989.05000000002</v>
      </c>
      <c r="G9" s="412">
        <v>143993.35</v>
      </c>
      <c r="H9" s="412"/>
      <c r="I9" s="433">
        <f t="shared" si="1"/>
        <v>143993.35</v>
      </c>
      <c r="J9" s="482"/>
      <c r="K9" s="342">
        <v>10995.7</v>
      </c>
      <c r="L9" s="340"/>
      <c r="M9" s="366"/>
      <c r="N9" s="367"/>
      <c r="O9" s="146" t="s">
        <v>57</v>
      </c>
      <c r="P9" s="132" t="s">
        <v>32</v>
      </c>
      <c r="Q9" s="343" t="s">
        <v>32</v>
      </c>
      <c r="R9" s="146" t="s">
        <v>32</v>
      </c>
      <c r="S9" s="297" t="s">
        <v>32</v>
      </c>
      <c r="T9" s="146" t="s">
        <v>375</v>
      </c>
      <c r="U9" s="363" t="s">
        <v>32</v>
      </c>
      <c r="V9" s="363" t="s">
        <v>32</v>
      </c>
      <c r="W9" s="132" t="s">
        <v>411</v>
      </c>
      <c r="X9" s="132"/>
      <c r="Y9" s="132"/>
    </row>
    <row r="10" spans="1:25" s="435" customFormat="1" ht="45" customHeight="1" x14ac:dyDescent="0.2">
      <c r="A10" s="365" t="s">
        <v>406</v>
      </c>
      <c r="B10" s="470" t="s">
        <v>412</v>
      </c>
      <c r="C10" s="472" t="s">
        <v>490</v>
      </c>
      <c r="D10" s="132" t="s">
        <v>378</v>
      </c>
      <c r="E10" s="152">
        <v>45021</v>
      </c>
      <c r="F10" s="412">
        <f t="shared" si="0"/>
        <v>19553.530000000002</v>
      </c>
      <c r="G10" s="412">
        <v>18703.560000000001</v>
      </c>
      <c r="H10" s="412"/>
      <c r="I10" s="433">
        <f t="shared" si="1"/>
        <v>18703.560000000001</v>
      </c>
      <c r="J10" s="482"/>
      <c r="K10" s="342">
        <v>849.97</v>
      </c>
      <c r="L10" s="340"/>
      <c r="M10" s="366"/>
      <c r="N10" s="367"/>
      <c r="O10" s="146" t="s">
        <v>57</v>
      </c>
      <c r="P10" s="132" t="s">
        <v>32</v>
      </c>
      <c r="Q10" s="343" t="s">
        <v>32</v>
      </c>
      <c r="R10" s="146" t="s">
        <v>32</v>
      </c>
      <c r="S10" s="297" t="s">
        <v>32</v>
      </c>
      <c r="T10" s="146" t="s">
        <v>375</v>
      </c>
      <c r="U10" s="363" t="s">
        <v>32</v>
      </c>
      <c r="V10" s="363" t="s">
        <v>32</v>
      </c>
      <c r="W10" s="132" t="s">
        <v>395</v>
      </c>
      <c r="X10" s="132"/>
      <c r="Y10" s="132"/>
    </row>
    <row r="11" spans="1:25" s="435" customFormat="1" ht="45" customHeight="1" x14ac:dyDescent="0.2">
      <c r="A11" s="365" t="s">
        <v>407</v>
      </c>
      <c r="B11" s="470" t="s">
        <v>417</v>
      </c>
      <c r="C11" s="472" t="s">
        <v>480</v>
      </c>
      <c r="D11" s="132" t="s">
        <v>378</v>
      </c>
      <c r="E11" s="152">
        <v>45058</v>
      </c>
      <c r="F11" s="412">
        <f t="shared" si="0"/>
        <v>43160</v>
      </c>
      <c r="G11" s="412">
        <v>39487.589999999997</v>
      </c>
      <c r="H11" s="412"/>
      <c r="I11" s="433">
        <f t="shared" si="1"/>
        <v>39487.589999999997</v>
      </c>
      <c r="J11" s="482"/>
      <c r="K11" s="342">
        <v>3672.41</v>
      </c>
      <c r="L11" s="340"/>
      <c r="M11" s="366"/>
      <c r="N11" s="367"/>
      <c r="O11" s="146" t="s">
        <v>57</v>
      </c>
      <c r="P11" s="132" t="s">
        <v>32</v>
      </c>
      <c r="Q11" s="343" t="s">
        <v>32</v>
      </c>
      <c r="R11" s="146" t="s">
        <v>32</v>
      </c>
      <c r="S11" s="297" t="s">
        <v>32</v>
      </c>
      <c r="T11" s="146" t="s">
        <v>364</v>
      </c>
      <c r="U11" s="363" t="s">
        <v>32</v>
      </c>
      <c r="V11" s="363" t="s">
        <v>32</v>
      </c>
      <c r="W11" s="132" t="s">
        <v>395</v>
      </c>
      <c r="X11" s="132"/>
      <c r="Y11" s="132"/>
    </row>
    <row r="12" spans="1:25" s="435" customFormat="1" ht="45" customHeight="1" x14ac:dyDescent="0.2">
      <c r="A12" s="365" t="s">
        <v>413</v>
      </c>
      <c r="B12" s="470" t="s">
        <v>415</v>
      </c>
      <c r="C12" s="472" t="s">
        <v>467</v>
      </c>
      <c r="D12" s="132" t="s">
        <v>378</v>
      </c>
      <c r="E12" s="152">
        <v>45063</v>
      </c>
      <c r="F12" s="412">
        <f t="shared" si="0"/>
        <v>4586.3999999999996</v>
      </c>
      <c r="G12" s="412">
        <v>4382.29</v>
      </c>
      <c r="H12" s="412"/>
      <c r="I12" s="433">
        <f t="shared" si="1"/>
        <v>4382.29</v>
      </c>
      <c r="J12" s="482"/>
      <c r="K12" s="342">
        <v>204.11</v>
      </c>
      <c r="L12" s="340"/>
      <c r="M12" s="366"/>
      <c r="N12" s="367"/>
      <c r="O12" s="146" t="s">
        <v>57</v>
      </c>
      <c r="P12" s="132" t="s">
        <v>32</v>
      </c>
      <c r="Q12" s="343" t="s">
        <v>32</v>
      </c>
      <c r="R12" s="146" t="s">
        <v>32</v>
      </c>
      <c r="S12" s="297" t="s">
        <v>32</v>
      </c>
      <c r="T12" s="146" t="s">
        <v>364</v>
      </c>
      <c r="U12" s="363" t="s">
        <v>32</v>
      </c>
      <c r="V12" s="363" t="s">
        <v>32</v>
      </c>
      <c r="W12" s="132" t="s">
        <v>395</v>
      </c>
      <c r="X12" s="132"/>
      <c r="Y12" s="132"/>
    </row>
    <row r="13" spans="1:25" s="435" customFormat="1" ht="45" customHeight="1" x14ac:dyDescent="0.2">
      <c r="A13" s="365" t="s">
        <v>414</v>
      </c>
      <c r="B13" s="470" t="s">
        <v>416</v>
      </c>
      <c r="C13" s="472" t="s">
        <v>468</v>
      </c>
      <c r="D13" s="132" t="s">
        <v>378</v>
      </c>
      <c r="E13" s="152">
        <v>45021</v>
      </c>
      <c r="F13" s="412">
        <f t="shared" si="0"/>
        <v>9828</v>
      </c>
      <c r="G13" s="412">
        <v>9390.6200000000008</v>
      </c>
      <c r="H13" s="412"/>
      <c r="I13" s="433">
        <f t="shared" si="1"/>
        <v>9390.6200000000008</v>
      </c>
      <c r="J13" s="482"/>
      <c r="K13" s="412">
        <v>437.38</v>
      </c>
      <c r="L13" s="340"/>
      <c r="M13" s="366"/>
      <c r="N13" s="367"/>
      <c r="O13" s="146" t="s">
        <v>57</v>
      </c>
      <c r="P13" s="341"/>
      <c r="Q13" s="368"/>
      <c r="R13" s="434"/>
      <c r="S13" s="297"/>
      <c r="T13" s="146" t="s">
        <v>364</v>
      </c>
      <c r="U13" s="363"/>
      <c r="V13" s="363"/>
      <c r="W13" s="132" t="s">
        <v>395</v>
      </c>
      <c r="X13" s="132"/>
      <c r="Y13" s="132"/>
    </row>
    <row r="14" spans="1:25" s="435" customFormat="1" ht="45" customHeight="1" x14ac:dyDescent="0.2">
      <c r="A14" s="365" t="s">
        <v>270</v>
      </c>
      <c r="B14" s="470" t="s">
        <v>271</v>
      </c>
      <c r="C14" s="472" t="s">
        <v>471</v>
      </c>
      <c r="D14" s="132" t="s">
        <v>378</v>
      </c>
      <c r="E14" s="152">
        <v>45090</v>
      </c>
      <c r="F14" s="412">
        <f t="shared" si="0"/>
        <v>53917.88</v>
      </c>
      <c r="G14" s="412">
        <v>53449.5</v>
      </c>
      <c r="H14" s="412"/>
      <c r="I14" s="433">
        <f t="shared" si="1"/>
        <v>53449.5</v>
      </c>
      <c r="J14" s="482"/>
      <c r="K14" s="412">
        <v>468.38</v>
      </c>
      <c r="L14" s="340"/>
      <c r="M14" s="366"/>
      <c r="N14" s="367"/>
      <c r="O14" s="146" t="s">
        <v>57</v>
      </c>
      <c r="P14" s="341"/>
      <c r="Q14" s="368"/>
      <c r="R14" s="434"/>
      <c r="S14" s="297"/>
      <c r="T14" s="146" t="s">
        <v>376</v>
      </c>
      <c r="U14" s="363"/>
      <c r="V14" s="363"/>
      <c r="W14" s="132" t="s">
        <v>395</v>
      </c>
      <c r="X14" s="132"/>
      <c r="Y14" s="132"/>
    </row>
    <row r="15" spans="1:25" s="435" customFormat="1" ht="45" customHeight="1" x14ac:dyDescent="0.2">
      <c r="A15" s="365" t="s">
        <v>389</v>
      </c>
      <c r="B15" s="470" t="s">
        <v>390</v>
      </c>
      <c r="C15" s="472" t="s">
        <v>491</v>
      </c>
      <c r="D15" s="139" t="s">
        <v>378</v>
      </c>
      <c r="E15" s="152">
        <v>45037</v>
      </c>
      <c r="F15" s="412">
        <f t="shared" si="0"/>
        <v>136271.56</v>
      </c>
      <c r="G15" s="412">
        <v>134580.5</v>
      </c>
      <c r="H15" s="412"/>
      <c r="I15" s="433">
        <f t="shared" si="1"/>
        <v>134580.5</v>
      </c>
      <c r="J15" s="482"/>
      <c r="K15" s="412">
        <v>1691.06</v>
      </c>
      <c r="L15" s="340"/>
      <c r="M15" s="366"/>
      <c r="N15" s="367"/>
      <c r="O15" s="146" t="s">
        <v>57</v>
      </c>
      <c r="P15" s="341"/>
      <c r="Q15" s="368"/>
      <c r="R15" s="434"/>
      <c r="S15" s="297"/>
      <c r="T15" s="146" t="s">
        <v>364</v>
      </c>
      <c r="U15" s="363" t="s">
        <v>32</v>
      </c>
      <c r="V15" s="363" t="s">
        <v>32</v>
      </c>
      <c r="W15" s="132" t="s">
        <v>395</v>
      </c>
      <c r="X15" s="132"/>
      <c r="Y15" s="132"/>
    </row>
    <row r="16" spans="1:25" s="435" customFormat="1" ht="45" customHeight="1" x14ac:dyDescent="0.2">
      <c r="A16" s="365" t="s">
        <v>422</v>
      </c>
      <c r="B16" s="470" t="s">
        <v>423</v>
      </c>
      <c r="C16" s="472" t="s">
        <v>424</v>
      </c>
      <c r="D16" s="452" t="s">
        <v>378</v>
      </c>
      <c r="E16" s="152">
        <v>45082</v>
      </c>
      <c r="F16" s="412">
        <f t="shared" si="0"/>
        <v>10917</v>
      </c>
      <c r="G16" s="412">
        <v>10737.24</v>
      </c>
      <c r="H16" s="412"/>
      <c r="I16" s="433">
        <f t="shared" si="1"/>
        <v>10737.24</v>
      </c>
      <c r="J16" s="482"/>
      <c r="K16" s="412">
        <v>179.76</v>
      </c>
      <c r="L16" s="340"/>
      <c r="M16" s="366"/>
      <c r="N16" s="367"/>
      <c r="O16" s="146" t="s">
        <v>57</v>
      </c>
      <c r="P16" s="363" t="s">
        <v>32</v>
      </c>
      <c r="Q16" s="363" t="s">
        <v>32</v>
      </c>
      <c r="R16" s="363" t="s">
        <v>32</v>
      </c>
      <c r="S16" s="363" t="s">
        <v>32</v>
      </c>
      <c r="T16" s="146" t="s">
        <v>377</v>
      </c>
      <c r="U16" s="363" t="s">
        <v>32</v>
      </c>
      <c r="V16" s="363" t="s">
        <v>32</v>
      </c>
      <c r="W16" s="132" t="s">
        <v>395</v>
      </c>
      <c r="X16" s="132"/>
      <c r="Y16" s="132"/>
    </row>
    <row r="17" spans="1:25" s="409" customFormat="1" ht="45" customHeight="1" x14ac:dyDescent="0.2">
      <c r="A17" s="365" t="s">
        <v>427</v>
      </c>
      <c r="B17" s="470" t="s">
        <v>428</v>
      </c>
      <c r="C17" s="472" t="s">
        <v>469</v>
      </c>
      <c r="D17" s="139" t="s">
        <v>378</v>
      </c>
      <c r="E17" s="152">
        <v>45008</v>
      </c>
      <c r="F17" s="412">
        <f t="shared" si="0"/>
        <v>30567.599999999999</v>
      </c>
      <c r="G17" s="412">
        <v>29875.51</v>
      </c>
      <c r="H17" s="412"/>
      <c r="I17" s="433">
        <f t="shared" si="1"/>
        <v>29875.51</v>
      </c>
      <c r="J17" s="482"/>
      <c r="K17" s="412">
        <v>692.09</v>
      </c>
      <c r="L17" s="435"/>
      <c r="M17" s="435"/>
      <c r="N17" s="435"/>
      <c r="O17" s="146" t="s">
        <v>57</v>
      </c>
      <c r="P17" s="363" t="s">
        <v>32</v>
      </c>
      <c r="Q17" s="363" t="s">
        <v>32</v>
      </c>
      <c r="R17" s="363" t="s">
        <v>32</v>
      </c>
      <c r="S17" s="363" t="s">
        <v>32</v>
      </c>
      <c r="T17" s="146" t="s">
        <v>375</v>
      </c>
      <c r="U17" s="435"/>
      <c r="V17" s="435"/>
      <c r="W17" s="132" t="s">
        <v>395</v>
      </c>
      <c r="X17" s="146"/>
      <c r="Y17" s="146"/>
    </row>
    <row r="18" spans="1:25" s="453" customFormat="1" ht="45" customHeight="1" x14ac:dyDescent="0.2">
      <c r="A18" s="439" t="s">
        <v>429</v>
      </c>
      <c r="B18" s="469" t="s">
        <v>430</v>
      </c>
      <c r="C18" s="472" t="s">
        <v>470</v>
      </c>
      <c r="D18" s="452" t="s">
        <v>378</v>
      </c>
      <c r="E18" s="152">
        <v>45086</v>
      </c>
      <c r="F18" s="412">
        <f t="shared" si="0"/>
        <v>2620.8000000000002</v>
      </c>
      <c r="G18" s="412">
        <v>2550.44</v>
      </c>
      <c r="H18" s="442">
        <f>+SUM(H2:H15)</f>
        <v>0</v>
      </c>
      <c r="I18" s="433">
        <f t="shared" si="1"/>
        <v>2550.44</v>
      </c>
      <c r="J18" s="482"/>
      <c r="K18" s="442">
        <v>70.36</v>
      </c>
      <c r="L18" s="445"/>
      <c r="M18" s="446"/>
      <c r="N18" s="447"/>
      <c r="O18" s="440" t="s">
        <v>57</v>
      </c>
      <c r="P18" s="363" t="s">
        <v>32</v>
      </c>
      <c r="Q18" s="363" t="s">
        <v>32</v>
      </c>
      <c r="R18" s="363" t="s">
        <v>32</v>
      </c>
      <c r="S18" s="363" t="s">
        <v>32</v>
      </c>
      <c r="T18" s="440" t="s">
        <v>364</v>
      </c>
      <c r="U18" s="451"/>
      <c r="V18" s="451"/>
      <c r="W18" s="132" t="s">
        <v>395</v>
      </c>
      <c r="X18" s="132"/>
      <c r="Y18" s="132"/>
    </row>
    <row r="19" spans="1:25" s="435" customFormat="1" ht="45" customHeight="1" x14ac:dyDescent="0.2">
      <c r="A19" s="365" t="s">
        <v>431</v>
      </c>
      <c r="B19" s="470" t="s">
        <v>432</v>
      </c>
      <c r="C19" s="472" t="s">
        <v>471</v>
      </c>
      <c r="D19" s="452" t="s">
        <v>378</v>
      </c>
      <c r="E19" s="152">
        <v>45138</v>
      </c>
      <c r="F19" s="412">
        <f t="shared" si="0"/>
        <v>18146.48</v>
      </c>
      <c r="G19" s="412">
        <v>17581.72</v>
      </c>
      <c r="H19" s="412"/>
      <c r="I19" s="433">
        <f t="shared" si="1"/>
        <v>17581.72</v>
      </c>
      <c r="J19" s="482"/>
      <c r="K19" s="412">
        <v>564.76</v>
      </c>
      <c r="L19" s="340"/>
      <c r="M19" s="366"/>
      <c r="N19" s="367"/>
      <c r="O19" s="146" t="s">
        <v>57</v>
      </c>
      <c r="P19" s="363" t="s">
        <v>32</v>
      </c>
      <c r="Q19" s="363" t="s">
        <v>32</v>
      </c>
      <c r="R19" s="363" t="s">
        <v>32</v>
      </c>
      <c r="S19" s="363" t="s">
        <v>32</v>
      </c>
      <c r="T19" s="146" t="s">
        <v>377</v>
      </c>
      <c r="U19" s="363"/>
      <c r="V19" s="363"/>
      <c r="W19" s="132" t="s">
        <v>395</v>
      </c>
      <c r="X19" s="132"/>
      <c r="Y19" s="132"/>
    </row>
    <row r="20" spans="1:25" s="435" customFormat="1" ht="45" customHeight="1" x14ac:dyDescent="0.2">
      <c r="A20" s="365" t="s">
        <v>437</v>
      </c>
      <c r="B20" s="470" t="s">
        <v>446</v>
      </c>
      <c r="C20" s="472" t="s">
        <v>471</v>
      </c>
      <c r="D20" s="452" t="s">
        <v>378</v>
      </c>
      <c r="E20" s="152">
        <v>45160</v>
      </c>
      <c r="F20" s="412">
        <f t="shared" si="0"/>
        <v>97728.840000000011</v>
      </c>
      <c r="G20" s="412">
        <v>95256.77</v>
      </c>
      <c r="H20" s="412"/>
      <c r="I20" s="433">
        <f t="shared" si="1"/>
        <v>95256.77</v>
      </c>
      <c r="J20" s="482"/>
      <c r="K20" s="412">
        <v>2472.0700000000002</v>
      </c>
      <c r="L20" s="340"/>
      <c r="M20" s="366"/>
      <c r="N20" s="367"/>
      <c r="O20" s="146" t="s">
        <v>57</v>
      </c>
      <c r="P20" s="363" t="s">
        <v>32</v>
      </c>
      <c r="Q20" s="363" t="s">
        <v>32</v>
      </c>
      <c r="R20" s="363" t="s">
        <v>32</v>
      </c>
      <c r="S20" s="363" t="s">
        <v>32</v>
      </c>
      <c r="T20" s="440" t="s">
        <v>364</v>
      </c>
      <c r="U20" s="363"/>
      <c r="V20" s="363"/>
      <c r="W20" s="132" t="s">
        <v>395</v>
      </c>
      <c r="X20" s="132"/>
      <c r="Y20" s="132"/>
    </row>
    <row r="21" spans="1:25" s="435" customFormat="1" ht="45" customHeight="1" x14ac:dyDescent="0.2">
      <c r="A21" s="365" t="s">
        <v>436</v>
      </c>
      <c r="B21" s="470" t="s">
        <v>441</v>
      </c>
      <c r="C21" s="472" t="s">
        <v>471</v>
      </c>
      <c r="D21" s="452" t="s">
        <v>378</v>
      </c>
      <c r="E21" s="152">
        <v>45141</v>
      </c>
      <c r="F21" s="412">
        <f t="shared" si="0"/>
        <v>57541.13</v>
      </c>
      <c r="G21" s="412">
        <v>54597.74</v>
      </c>
      <c r="H21" s="412"/>
      <c r="I21" s="433">
        <f t="shared" si="1"/>
        <v>54597.74</v>
      </c>
      <c r="J21" s="482"/>
      <c r="K21" s="412">
        <v>2943.39</v>
      </c>
      <c r="L21" s="340"/>
      <c r="M21" s="366"/>
      <c r="N21" s="367"/>
      <c r="O21" s="146" t="s">
        <v>57</v>
      </c>
      <c r="P21" s="363" t="s">
        <v>32</v>
      </c>
      <c r="Q21" s="363" t="s">
        <v>32</v>
      </c>
      <c r="R21" s="363" t="s">
        <v>32</v>
      </c>
      <c r="S21" s="363" t="s">
        <v>32</v>
      </c>
      <c r="T21" s="146" t="s">
        <v>377</v>
      </c>
      <c r="U21" s="363"/>
      <c r="V21" s="363"/>
      <c r="W21" s="132" t="s">
        <v>395</v>
      </c>
      <c r="X21" s="132"/>
      <c r="Y21" s="132"/>
    </row>
    <row r="22" spans="1:25" s="435" customFormat="1" ht="45" customHeight="1" x14ac:dyDescent="0.2">
      <c r="A22" s="365" t="s">
        <v>438</v>
      </c>
      <c r="B22" s="470" t="s">
        <v>461</v>
      </c>
      <c r="C22" s="472" t="s">
        <v>472</v>
      </c>
      <c r="D22" s="452" t="s">
        <v>378</v>
      </c>
      <c r="E22" s="152">
        <v>45230</v>
      </c>
      <c r="F22" s="412">
        <f t="shared" si="0"/>
        <v>11616.15</v>
      </c>
      <c r="G22" s="412">
        <v>11046</v>
      </c>
      <c r="H22" s="412"/>
      <c r="I22" s="433">
        <f t="shared" si="1"/>
        <v>11046</v>
      </c>
      <c r="J22" s="483"/>
      <c r="K22" s="412">
        <v>570.15</v>
      </c>
      <c r="L22" s="340"/>
      <c r="M22" s="366"/>
      <c r="N22" s="367"/>
      <c r="O22" s="146" t="s">
        <v>57</v>
      </c>
      <c r="P22" s="363" t="s">
        <v>32</v>
      </c>
      <c r="Q22" s="363" t="s">
        <v>32</v>
      </c>
      <c r="R22" s="363" t="s">
        <v>32</v>
      </c>
      <c r="S22" s="363" t="s">
        <v>32</v>
      </c>
      <c r="T22" s="146" t="s">
        <v>376</v>
      </c>
      <c r="U22" s="363"/>
      <c r="V22" s="363"/>
      <c r="W22" s="132" t="s">
        <v>395</v>
      </c>
      <c r="X22" s="132"/>
      <c r="Y22" s="132"/>
    </row>
    <row r="23" spans="1:25" s="435" customFormat="1" ht="45" customHeight="1" x14ac:dyDescent="0.2">
      <c r="A23" s="365" t="s">
        <v>439</v>
      </c>
      <c r="B23" s="470" t="s">
        <v>447</v>
      </c>
      <c r="C23" s="472" t="s">
        <v>473</v>
      </c>
      <c r="D23" s="452" t="s">
        <v>378</v>
      </c>
      <c r="E23" s="441">
        <v>45195</v>
      </c>
      <c r="F23" s="412">
        <f t="shared" si="0"/>
        <v>109622.64</v>
      </c>
      <c r="G23" s="412">
        <v>99448.04</v>
      </c>
      <c r="H23" s="412"/>
      <c r="I23" s="433">
        <f t="shared" si="1"/>
        <v>99448.04</v>
      </c>
      <c r="J23" s="483"/>
      <c r="K23" s="412">
        <v>10174.6</v>
      </c>
      <c r="L23" s="340"/>
      <c r="M23" s="366"/>
      <c r="N23" s="367"/>
      <c r="O23" s="146" t="s">
        <v>57</v>
      </c>
      <c r="P23" s="363" t="s">
        <v>32</v>
      </c>
      <c r="Q23" s="363" t="s">
        <v>32</v>
      </c>
      <c r="R23" s="363" t="s">
        <v>32</v>
      </c>
      <c r="S23" s="363" t="s">
        <v>32</v>
      </c>
      <c r="T23" s="146" t="s">
        <v>375</v>
      </c>
      <c r="U23" s="363"/>
      <c r="V23" s="363"/>
      <c r="W23" s="132" t="s">
        <v>395</v>
      </c>
      <c r="X23" s="132"/>
      <c r="Y23" s="132"/>
    </row>
    <row r="24" spans="1:25" s="435" customFormat="1" ht="45" customHeight="1" x14ac:dyDescent="0.2">
      <c r="A24" s="365" t="s">
        <v>440</v>
      </c>
      <c r="B24" s="470" t="s">
        <v>444</v>
      </c>
      <c r="C24" s="472" t="s">
        <v>482</v>
      </c>
      <c r="D24" s="452" t="s">
        <v>378</v>
      </c>
      <c r="E24" s="152">
        <v>45146</v>
      </c>
      <c r="F24" s="412">
        <f t="shared" si="0"/>
        <v>34900.199999999997</v>
      </c>
      <c r="G24" s="412">
        <v>33063.81</v>
      </c>
      <c r="H24" s="412"/>
      <c r="I24" s="433">
        <f t="shared" si="1"/>
        <v>33063.81</v>
      </c>
      <c r="J24" s="483"/>
      <c r="K24" s="412">
        <v>1836.39</v>
      </c>
      <c r="L24" s="340"/>
      <c r="M24" s="366"/>
      <c r="N24" s="367"/>
      <c r="O24" s="146" t="s">
        <v>57</v>
      </c>
      <c r="P24" s="363" t="s">
        <v>32</v>
      </c>
      <c r="Q24" s="363" t="s">
        <v>32</v>
      </c>
      <c r="R24" s="363" t="s">
        <v>32</v>
      </c>
      <c r="S24" s="363" t="s">
        <v>32</v>
      </c>
      <c r="T24" s="146" t="s">
        <v>377</v>
      </c>
      <c r="U24" s="363"/>
      <c r="V24" s="363"/>
      <c r="W24" s="132" t="s">
        <v>395</v>
      </c>
      <c r="X24" s="132"/>
      <c r="Y24" s="132"/>
    </row>
    <row r="25" spans="1:25" s="468" customFormat="1" ht="45" customHeight="1" x14ac:dyDescent="0.2">
      <c r="A25" s="454" t="s">
        <v>452</v>
      </c>
      <c r="B25" s="470" t="s">
        <v>450</v>
      </c>
      <c r="C25" s="472" t="s">
        <v>474</v>
      </c>
      <c r="D25" s="452" t="s">
        <v>378</v>
      </c>
      <c r="E25" s="456">
        <v>45163</v>
      </c>
      <c r="F25" s="412">
        <f t="shared" si="0"/>
        <v>51135.3</v>
      </c>
      <c r="G25" s="412">
        <v>49502.76</v>
      </c>
      <c r="H25" s="459"/>
      <c r="I25" s="433">
        <f t="shared" si="1"/>
        <v>49502.76</v>
      </c>
      <c r="J25" s="483"/>
      <c r="K25" s="459">
        <v>1632.54</v>
      </c>
      <c r="L25" s="460"/>
      <c r="M25" s="461"/>
      <c r="N25" s="462"/>
      <c r="O25" s="146" t="s">
        <v>57</v>
      </c>
      <c r="P25" s="463"/>
      <c r="Q25" s="464"/>
      <c r="R25" s="465"/>
      <c r="S25" s="466"/>
      <c r="T25" s="458" t="s">
        <v>364</v>
      </c>
      <c r="U25" s="467"/>
      <c r="V25" s="467"/>
      <c r="W25" s="132" t="s">
        <v>395</v>
      </c>
      <c r="X25" s="132"/>
      <c r="Y25" s="132"/>
    </row>
    <row r="26" spans="1:25" s="435" customFormat="1" ht="45" customHeight="1" x14ac:dyDescent="0.2">
      <c r="A26" s="365" t="s">
        <v>465</v>
      </c>
      <c r="B26" s="470" t="s">
        <v>462</v>
      </c>
      <c r="C26" s="472" t="s">
        <v>475</v>
      </c>
      <c r="D26" s="452" t="s">
        <v>378</v>
      </c>
      <c r="E26" s="441">
        <v>45243</v>
      </c>
      <c r="F26" s="412">
        <f t="shared" si="0"/>
        <v>122224.97</v>
      </c>
      <c r="G26" s="412">
        <v>120788.73</v>
      </c>
      <c r="H26" s="412"/>
      <c r="I26" s="433">
        <f t="shared" si="1"/>
        <v>120788.73</v>
      </c>
      <c r="J26" s="483"/>
      <c r="K26" s="412">
        <v>1436.24</v>
      </c>
      <c r="L26" s="340"/>
      <c r="M26" s="366"/>
      <c r="N26" s="367"/>
      <c r="O26" s="146" t="s">
        <v>57</v>
      </c>
      <c r="P26" s="341"/>
      <c r="Q26" s="368"/>
      <c r="R26" s="434"/>
      <c r="S26" s="297"/>
      <c r="T26" s="146" t="s">
        <v>376</v>
      </c>
      <c r="U26" s="363"/>
      <c r="V26" s="363"/>
      <c r="W26" s="132" t="s">
        <v>395</v>
      </c>
      <c r="X26" s="132"/>
      <c r="Y26" s="132"/>
    </row>
    <row r="27" spans="1:25" s="435" customFormat="1" ht="45" customHeight="1" x14ac:dyDescent="0.2">
      <c r="A27" s="454" t="s">
        <v>442</v>
      </c>
      <c r="B27" s="470" t="s">
        <v>443</v>
      </c>
      <c r="C27" s="472" t="s">
        <v>479</v>
      </c>
      <c r="D27" s="455" t="s">
        <v>378</v>
      </c>
      <c r="E27" s="152">
        <v>45134</v>
      </c>
      <c r="F27" s="412">
        <f t="shared" si="0"/>
        <v>45000.990000000005</v>
      </c>
      <c r="G27" s="412">
        <v>40493.760000000002</v>
      </c>
      <c r="H27" s="412"/>
      <c r="I27" s="433">
        <f t="shared" si="1"/>
        <v>40493.760000000002</v>
      </c>
      <c r="J27" s="483"/>
      <c r="K27" s="412">
        <v>4507.2299999999996</v>
      </c>
      <c r="L27" s="340"/>
      <c r="M27" s="366"/>
      <c r="N27" s="367"/>
      <c r="O27" s="146" t="s">
        <v>57</v>
      </c>
      <c r="P27" s="341"/>
      <c r="Q27" s="368"/>
      <c r="R27" s="434"/>
      <c r="S27" s="297"/>
      <c r="T27" s="146" t="s">
        <v>377</v>
      </c>
      <c r="U27" s="363"/>
      <c r="V27" s="363"/>
      <c r="W27" s="132" t="s">
        <v>395</v>
      </c>
      <c r="X27" s="455"/>
      <c r="Y27" s="455"/>
    </row>
    <row r="28" spans="1:25" s="435" customFormat="1" ht="45" customHeight="1" x14ac:dyDescent="0.2">
      <c r="A28" s="365" t="s">
        <v>449</v>
      </c>
      <c r="B28" s="470" t="s">
        <v>451</v>
      </c>
      <c r="C28" s="472" t="s">
        <v>476</v>
      </c>
      <c r="D28" s="452" t="s">
        <v>378</v>
      </c>
      <c r="E28" s="152">
        <v>45233</v>
      </c>
      <c r="F28" s="412">
        <f t="shared" si="0"/>
        <v>83928.22</v>
      </c>
      <c r="G28" s="412">
        <v>75964.5</v>
      </c>
      <c r="H28" s="412"/>
      <c r="I28" s="433">
        <f t="shared" si="1"/>
        <v>75964.5</v>
      </c>
      <c r="J28" s="483"/>
      <c r="K28" s="412">
        <v>7963.72</v>
      </c>
      <c r="L28" s="340"/>
      <c r="M28" s="366"/>
      <c r="N28" s="367"/>
      <c r="O28" s="146" t="s">
        <v>57</v>
      </c>
      <c r="P28" s="341"/>
      <c r="Q28" s="368"/>
      <c r="R28" s="434"/>
      <c r="S28" s="297"/>
      <c r="T28" s="458" t="s">
        <v>364</v>
      </c>
      <c r="U28" s="363"/>
      <c r="V28" s="363"/>
      <c r="W28" s="132" t="s">
        <v>395</v>
      </c>
      <c r="X28" s="132"/>
      <c r="Y28" s="132"/>
    </row>
    <row r="29" spans="1:25" s="435" customFormat="1" ht="45" customHeight="1" x14ac:dyDescent="0.2">
      <c r="A29" s="365" t="s">
        <v>481</v>
      </c>
      <c r="B29" s="470" t="s">
        <v>463</v>
      </c>
      <c r="C29" s="472" t="s">
        <v>492</v>
      </c>
      <c r="D29" s="452" t="s">
        <v>378</v>
      </c>
      <c r="E29" s="152">
        <v>45260</v>
      </c>
      <c r="F29" s="412">
        <f>G29+K29</f>
        <v>11303.22</v>
      </c>
      <c r="G29" s="412">
        <v>10670.14</v>
      </c>
      <c r="H29" s="412"/>
      <c r="I29" s="433">
        <f t="shared" si="1"/>
        <v>10670.14</v>
      </c>
      <c r="J29" s="412"/>
      <c r="K29" s="412">
        <v>633.08000000000004</v>
      </c>
      <c r="L29" s="340"/>
      <c r="M29" s="366"/>
      <c r="N29" s="367"/>
      <c r="O29" s="146" t="s">
        <v>57</v>
      </c>
      <c r="P29" s="341"/>
      <c r="Q29" s="368"/>
      <c r="R29" s="434"/>
      <c r="S29" s="297"/>
      <c r="T29" s="146" t="s">
        <v>376</v>
      </c>
      <c r="U29" s="363"/>
      <c r="V29" s="363"/>
      <c r="W29" s="132" t="s">
        <v>395</v>
      </c>
      <c r="X29" s="132"/>
      <c r="Y29" s="132"/>
    </row>
    <row r="30" spans="1:25" s="435" customFormat="1" ht="45" customHeight="1" x14ac:dyDescent="0.2">
      <c r="A30" s="365" t="s">
        <v>457</v>
      </c>
      <c r="B30" s="470" t="s">
        <v>459</v>
      </c>
      <c r="C30" s="472" t="s">
        <v>477</v>
      </c>
      <c r="D30" s="452" t="s">
        <v>378</v>
      </c>
      <c r="E30" s="152">
        <v>45264</v>
      </c>
      <c r="F30" s="412">
        <f t="shared" si="0"/>
        <v>67175.94</v>
      </c>
      <c r="G30" s="412">
        <v>63783.9</v>
      </c>
      <c r="H30" s="412"/>
      <c r="I30" s="433">
        <f t="shared" si="1"/>
        <v>63783.9</v>
      </c>
      <c r="J30" s="483"/>
      <c r="K30" s="412">
        <v>3392.04</v>
      </c>
      <c r="L30" s="340"/>
      <c r="M30" s="366"/>
      <c r="N30" s="367"/>
      <c r="O30" s="146" t="s">
        <v>57</v>
      </c>
      <c r="P30" s="341"/>
      <c r="Q30" s="368"/>
      <c r="R30" s="434"/>
      <c r="S30" s="297"/>
      <c r="T30" s="146" t="s">
        <v>376</v>
      </c>
      <c r="U30" s="363"/>
      <c r="V30" s="363"/>
      <c r="W30" s="132" t="s">
        <v>395</v>
      </c>
      <c r="X30" s="132"/>
      <c r="Y30" s="132"/>
    </row>
    <row r="31" spans="1:25" s="435" customFormat="1" ht="45" customHeight="1" x14ac:dyDescent="0.2">
      <c r="A31" s="365" t="s">
        <v>458</v>
      </c>
      <c r="B31" s="470" t="s">
        <v>460</v>
      </c>
      <c r="C31" s="472" t="s">
        <v>478</v>
      </c>
      <c r="D31" s="452" t="s">
        <v>378</v>
      </c>
      <c r="E31" s="152">
        <v>45282</v>
      </c>
      <c r="F31" s="412">
        <f t="shared" si="0"/>
        <v>45000</v>
      </c>
      <c r="G31" s="412">
        <v>41210.400000000001</v>
      </c>
      <c r="H31" s="412"/>
      <c r="I31" s="433">
        <f t="shared" si="1"/>
        <v>41210.400000000001</v>
      </c>
      <c r="J31" s="483"/>
      <c r="K31" s="412">
        <v>3789.6</v>
      </c>
      <c r="L31" s="340"/>
      <c r="M31" s="366"/>
      <c r="N31" s="367"/>
      <c r="O31" s="146" t="s">
        <v>57</v>
      </c>
      <c r="P31" s="341"/>
      <c r="Q31" s="368"/>
      <c r="R31" s="434"/>
      <c r="S31" s="297"/>
      <c r="T31" s="146" t="s">
        <v>364</v>
      </c>
      <c r="U31" s="363"/>
      <c r="V31" s="363"/>
      <c r="W31" s="132" t="s">
        <v>395</v>
      </c>
      <c r="X31" s="132"/>
      <c r="Y31" s="132"/>
    </row>
    <row r="32" spans="1:25" s="127" customFormat="1" ht="48" customHeight="1" x14ac:dyDescent="0.2">
      <c r="A32" s="365" t="s">
        <v>408</v>
      </c>
      <c r="B32" s="145" t="s">
        <v>425</v>
      </c>
      <c r="C32" s="432" t="s">
        <v>426</v>
      </c>
      <c r="D32" s="441" t="s">
        <v>378</v>
      </c>
      <c r="E32" s="457">
        <v>45145</v>
      </c>
      <c r="F32" s="369">
        <v>275000</v>
      </c>
      <c r="G32" s="369" t="s">
        <v>32</v>
      </c>
      <c r="H32" s="369" t="s">
        <v>32</v>
      </c>
      <c r="I32" s="359">
        <v>1375000</v>
      </c>
      <c r="J32" s="359">
        <f>F32</f>
        <v>275000</v>
      </c>
      <c r="K32" s="412">
        <v>0</v>
      </c>
      <c r="L32" s="296">
        <v>0.2</v>
      </c>
      <c r="M32" s="132" t="s">
        <v>329</v>
      </c>
      <c r="N32" s="359" t="s">
        <v>32</v>
      </c>
      <c r="O32" s="360" t="s">
        <v>32</v>
      </c>
      <c r="P32" s="361" t="s">
        <v>32</v>
      </c>
      <c r="Q32" s="361" t="s">
        <v>32</v>
      </c>
      <c r="R32" s="296" t="s">
        <v>364</v>
      </c>
      <c r="S32" s="296" t="s">
        <v>453</v>
      </c>
      <c r="T32" s="296" t="s">
        <v>454</v>
      </c>
      <c r="U32" s="132" t="s">
        <v>456</v>
      </c>
      <c r="V32" s="370" t="s">
        <v>455</v>
      </c>
      <c r="W32" s="296" t="s">
        <v>464</v>
      </c>
      <c r="X32" s="364">
        <f>J32</f>
        <v>275000</v>
      </c>
      <c r="Y32" s="296" t="s">
        <v>32</v>
      </c>
    </row>
    <row r="33" spans="1:25" s="195" customFormat="1" ht="63" customHeight="1" x14ac:dyDescent="0.2">
      <c r="A33" s="159" t="s">
        <v>418</v>
      </c>
      <c r="B33" s="436" t="s">
        <v>419</v>
      </c>
      <c r="C33" s="437" t="s">
        <v>420</v>
      </c>
      <c r="D33" s="132" t="s">
        <v>392</v>
      </c>
      <c r="E33" s="152">
        <v>45029</v>
      </c>
      <c r="F33" s="417">
        <f>G33+H33</f>
        <v>91623.09</v>
      </c>
      <c r="G33" s="359">
        <v>91623.09</v>
      </c>
      <c r="H33" s="480">
        <v>0</v>
      </c>
      <c r="I33" s="481">
        <v>366492.36</v>
      </c>
      <c r="J33" s="484"/>
      <c r="K33" s="418"/>
      <c r="L33" s="438">
        <v>0.25</v>
      </c>
      <c r="M33" s="132" t="s">
        <v>57</v>
      </c>
      <c r="N33" s="359"/>
      <c r="O33" s="360"/>
      <c r="P33" s="361"/>
      <c r="Q33" s="362"/>
      <c r="R33" s="296" t="s">
        <v>364</v>
      </c>
      <c r="S33" s="296" t="s">
        <v>32</v>
      </c>
      <c r="T33" s="296" t="s">
        <v>32</v>
      </c>
      <c r="U33" s="296" t="s">
        <v>433</v>
      </c>
      <c r="V33" s="296" t="s">
        <v>434</v>
      </c>
      <c r="W33" s="296" t="s">
        <v>435</v>
      </c>
      <c r="X33" s="359">
        <v>91623.09</v>
      </c>
      <c r="Y33" s="132"/>
    </row>
    <row r="34" spans="1:25" s="382" customFormat="1" ht="15" x14ac:dyDescent="0.2">
      <c r="A34" s="494" t="s">
        <v>399</v>
      </c>
      <c r="B34" s="494"/>
      <c r="C34" s="494"/>
      <c r="D34" s="494"/>
      <c r="E34" s="494"/>
      <c r="F34" s="486">
        <f>SUM(F2:F33)</f>
        <v>2003907.3099999996</v>
      </c>
      <c r="G34" s="486">
        <f t="shared" ref="G34:X34" si="2">SUM(G2:G33)</f>
        <v>1658858.6999999997</v>
      </c>
      <c r="H34" s="486">
        <f t="shared" si="2"/>
        <v>0</v>
      </c>
      <c r="I34" s="486">
        <f t="shared" si="2"/>
        <v>3308727.9699999993</v>
      </c>
      <c r="J34" s="486">
        <f t="shared" si="2"/>
        <v>275000</v>
      </c>
      <c r="K34" s="486">
        <f t="shared" si="2"/>
        <v>70048.61</v>
      </c>
      <c r="L34" s="486">
        <f t="shared" si="2"/>
        <v>0.45</v>
      </c>
      <c r="M34" s="486">
        <f t="shared" si="2"/>
        <v>0</v>
      </c>
      <c r="N34" s="486">
        <f t="shared" si="2"/>
        <v>0</v>
      </c>
      <c r="O34" s="486">
        <f t="shared" si="2"/>
        <v>0</v>
      </c>
      <c r="P34" s="486">
        <f t="shared" si="2"/>
        <v>0</v>
      </c>
      <c r="Q34" s="486">
        <f t="shared" si="2"/>
        <v>0</v>
      </c>
      <c r="R34" s="486">
        <f t="shared" si="2"/>
        <v>0</v>
      </c>
      <c r="S34" s="486">
        <f t="shared" si="2"/>
        <v>0</v>
      </c>
      <c r="T34" s="486">
        <f t="shared" si="2"/>
        <v>0</v>
      </c>
      <c r="U34" s="486">
        <f t="shared" si="2"/>
        <v>0</v>
      </c>
      <c r="V34" s="486">
        <f t="shared" si="2"/>
        <v>0</v>
      </c>
      <c r="W34" s="486">
        <f t="shared" si="2"/>
        <v>0</v>
      </c>
      <c r="X34" s="486">
        <f t="shared" si="2"/>
        <v>366623.08999999997</v>
      </c>
      <c r="Y34" s="485"/>
    </row>
    <row r="35" spans="1:25" s="382" customFormat="1" ht="92.25" customHeight="1" x14ac:dyDescent="0.2">
      <c r="A35" s="391"/>
      <c r="B35" s="392"/>
      <c r="C35" s="299"/>
      <c r="D35" s="393"/>
      <c r="E35" s="299"/>
      <c r="F35" s="377"/>
      <c r="G35" s="378"/>
      <c r="H35" s="411"/>
      <c r="I35" s="378"/>
      <c r="J35" s="378"/>
      <c r="K35" s="378"/>
      <c r="L35" s="379"/>
      <c r="M35" s="379"/>
      <c r="N35" s="379"/>
      <c r="O35" s="394"/>
      <c r="P35" s="379"/>
      <c r="Q35" s="379"/>
      <c r="R35" s="379"/>
      <c r="S35" s="380"/>
      <c r="T35" s="380"/>
      <c r="U35" s="381"/>
      <c r="V35" s="381"/>
      <c r="W35" s="380"/>
      <c r="X35" s="299"/>
      <c r="Y35" s="299"/>
    </row>
    <row r="36" spans="1:25" s="376" customFormat="1" ht="92.25" customHeight="1" x14ac:dyDescent="0.2">
      <c r="A36" s="386"/>
      <c r="B36" s="387"/>
      <c r="C36" s="388"/>
      <c r="D36" s="389"/>
      <c r="E36" s="335"/>
      <c r="F36" s="371"/>
      <c r="G36" s="372"/>
      <c r="H36" s="414"/>
      <c r="I36" s="372"/>
      <c r="J36" s="372"/>
      <c r="K36" s="372"/>
      <c r="L36" s="373"/>
      <c r="M36" s="373"/>
      <c r="N36" s="373"/>
      <c r="O36" s="390"/>
      <c r="P36" s="373"/>
      <c r="Q36" s="373"/>
      <c r="R36" s="373"/>
      <c r="S36" s="374"/>
      <c r="T36" s="374"/>
      <c r="U36" s="375"/>
      <c r="V36" s="375"/>
      <c r="W36" s="374"/>
      <c r="X36" s="335"/>
      <c r="Y36" s="335"/>
    </row>
  </sheetData>
  <autoFilter ref="A1:Y33" xr:uid="{00000000-0009-0000-0000-000001000000}"/>
  <mergeCells count="1">
    <mergeCell ref="A34:E34"/>
  </mergeCells>
  <conditionalFormatting sqref="D1:Y1">
    <cfRule type="cellIs" dxfId="0" priority="1" stopIfTrue="1" operator="equal">
      <formula>"Spazio disponibile"</formula>
    </cfRule>
  </conditionalFormatting>
  <pageMargins left="0.15748031496062992" right="0.15748031496062992" top="0" bottom="7.874015748031496E-2" header="0" footer="0"/>
  <pageSetup paperSize="9" scale="18" fitToHeight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Z108"/>
  <sheetViews>
    <sheetView zoomScaleNormal="100" workbookViewId="0">
      <selection activeCell="A2" sqref="A2"/>
    </sheetView>
  </sheetViews>
  <sheetFormatPr defaultColWidth="9.140625" defaultRowHeight="11.25" x14ac:dyDescent="0.2"/>
  <cols>
    <col min="1" max="1" width="33.5703125" style="200" bestFit="1" customWidth="1"/>
    <col min="2" max="2" width="25.28515625" style="200" bestFit="1" customWidth="1"/>
    <col min="3" max="3" width="25.85546875" style="200" bestFit="1" customWidth="1"/>
    <col min="4" max="4" width="37.42578125" style="200" bestFit="1" customWidth="1"/>
    <col min="5" max="5" width="19.28515625" style="202" bestFit="1" customWidth="1"/>
    <col min="6" max="6" width="16.42578125" style="202" bestFit="1" customWidth="1"/>
    <col min="7" max="7" width="23.5703125" style="202" bestFit="1" customWidth="1"/>
    <col min="8" max="8" width="21.5703125" style="202" bestFit="1" customWidth="1"/>
    <col min="9" max="9" width="18.85546875" style="202" bestFit="1" customWidth="1"/>
    <col min="10" max="10" width="31" style="200" bestFit="1" customWidth="1"/>
    <col min="11" max="11" width="20" style="205" bestFit="1" customWidth="1"/>
    <col min="12" max="12" width="22" style="202" bestFit="1" customWidth="1"/>
    <col min="13" max="13" width="24.85546875" style="202" bestFit="1" customWidth="1"/>
    <col min="14" max="14" width="24.42578125" style="200" bestFit="1" customWidth="1"/>
    <col min="15" max="15" width="25.7109375" style="200" bestFit="1" customWidth="1"/>
    <col min="16" max="16" width="16.28515625" style="200" bestFit="1" customWidth="1"/>
    <col min="17" max="26" width="2.85546875" style="200" bestFit="1" customWidth="1"/>
    <col min="27" max="16384" width="9.140625" style="200"/>
  </cols>
  <sheetData>
    <row r="1" spans="1:26" s="199" customFormat="1" x14ac:dyDescent="0.2">
      <c r="A1" s="199" t="e">
        <f>#REF!</f>
        <v>#REF!</v>
      </c>
      <c r="B1" s="199" t="e">
        <f>#REF!</f>
        <v>#REF!</v>
      </c>
      <c r="C1" s="199" t="e">
        <f>#REF!</f>
        <v>#REF!</v>
      </c>
      <c r="D1" s="199" t="e">
        <f>#REF!</f>
        <v>#REF!</v>
      </c>
      <c r="E1" s="199" t="e">
        <f>#REF!</f>
        <v>#REF!</v>
      </c>
      <c r="F1" s="199" t="e">
        <f>#REF!</f>
        <v>#REF!</v>
      </c>
      <c r="G1" s="199" t="e">
        <f>#REF!</f>
        <v>#REF!</v>
      </c>
      <c r="H1" s="199" t="e">
        <f>#REF!</f>
        <v>#REF!</v>
      </c>
      <c r="I1" s="199" t="e">
        <f>#REF!</f>
        <v>#REF!</v>
      </c>
      <c r="J1" s="199" t="e">
        <f>#REF!</f>
        <v>#REF!</v>
      </c>
      <c r="K1" s="203" t="e">
        <f>#REF!</f>
        <v>#REF!</v>
      </c>
      <c r="L1" s="199" t="e">
        <f>#REF!</f>
        <v>#REF!</v>
      </c>
      <c r="M1" s="199" t="e">
        <f>#REF!</f>
        <v>#REF!</v>
      </c>
      <c r="N1" s="199" t="e">
        <f>#REF!</f>
        <v>#REF!</v>
      </c>
      <c r="O1" s="199" t="e">
        <f>#REF!</f>
        <v>#REF!</v>
      </c>
      <c r="P1" s="199" t="e">
        <f>#REF!</f>
        <v>#REF!</v>
      </c>
      <c r="Q1" s="199" t="e">
        <f>#REF!</f>
        <v>#REF!</v>
      </c>
      <c r="R1" s="199" t="e">
        <f>#REF!</f>
        <v>#REF!</v>
      </c>
      <c r="S1" s="199" t="e">
        <f>#REF!</f>
        <v>#REF!</v>
      </c>
      <c r="T1" s="199" t="e">
        <f>#REF!</f>
        <v>#REF!</v>
      </c>
      <c r="U1" s="199" t="e">
        <f>#REF!</f>
        <v>#REF!</v>
      </c>
      <c r="V1" s="199" t="e">
        <f>#REF!</f>
        <v>#REF!</v>
      </c>
      <c r="W1" s="199" t="e">
        <f>#REF!</f>
        <v>#REF!</v>
      </c>
      <c r="X1" s="199" t="e">
        <f>#REF!</f>
        <v>#REF!</v>
      </c>
      <c r="Y1" s="199" t="e">
        <f>#REF!</f>
        <v>#REF!</v>
      </c>
      <c r="Z1" s="199" t="e">
        <f>#REF!</f>
        <v>#REF!</v>
      </c>
    </row>
    <row r="2" spans="1:26" x14ac:dyDescent="0.2">
      <c r="A2" s="198" t="e">
        <f>#REF!</f>
        <v>#REF!</v>
      </c>
      <c r="B2" s="198" t="e">
        <f>#REF!</f>
        <v>#REF!</v>
      </c>
      <c r="C2" s="198" t="e">
        <f>#REF!</f>
        <v>#REF!</v>
      </c>
      <c r="D2" s="198" t="e">
        <f>#REF!</f>
        <v>#REF!</v>
      </c>
      <c r="E2" s="201" t="e">
        <f>#REF!</f>
        <v>#REF!</v>
      </c>
      <c r="F2" s="201" t="e">
        <f>#REF!</f>
        <v>#REF!</v>
      </c>
      <c r="G2" s="201" t="e">
        <f>#REF!</f>
        <v>#REF!</v>
      </c>
      <c r="H2" s="201" t="e">
        <f>#REF!</f>
        <v>#REF!</v>
      </c>
      <c r="I2" s="201" t="e">
        <f>#REF!</f>
        <v>#REF!</v>
      </c>
      <c r="J2" s="198" t="e">
        <f>#REF!</f>
        <v>#REF!</v>
      </c>
      <c r="K2" s="204" t="e">
        <f>#REF!</f>
        <v>#REF!</v>
      </c>
      <c r="L2" s="201" t="e">
        <f>#REF!</f>
        <v>#REF!</v>
      </c>
      <c r="M2" s="201" t="e">
        <f>#REF!</f>
        <v>#REF!</v>
      </c>
      <c r="N2" s="198" t="e">
        <f>#REF!</f>
        <v>#REF!</v>
      </c>
      <c r="O2" s="198" t="e">
        <f>#REF!</f>
        <v>#REF!</v>
      </c>
      <c r="P2" s="198" t="e">
        <f>#REF!</f>
        <v>#REF!</v>
      </c>
    </row>
    <row r="3" spans="1:26" x14ac:dyDescent="0.2">
      <c r="A3" s="198" t="e">
        <f>#REF!</f>
        <v>#REF!</v>
      </c>
      <c r="B3" s="198" t="e">
        <f>#REF!</f>
        <v>#REF!</v>
      </c>
      <c r="C3" s="198" t="e">
        <f>#REF!</f>
        <v>#REF!</v>
      </c>
      <c r="D3" s="198" t="e">
        <f>#REF!</f>
        <v>#REF!</v>
      </c>
      <c r="E3" s="201" t="e">
        <f>#REF!</f>
        <v>#REF!</v>
      </c>
      <c r="F3" s="201" t="e">
        <f>#REF!</f>
        <v>#REF!</v>
      </c>
      <c r="G3" s="201" t="e">
        <f>#REF!</f>
        <v>#REF!</v>
      </c>
      <c r="H3" s="201" t="e">
        <f>#REF!</f>
        <v>#REF!</v>
      </c>
      <c r="I3" s="201" t="e">
        <f>#REF!</f>
        <v>#REF!</v>
      </c>
      <c r="J3" s="198" t="e">
        <f>#REF!</f>
        <v>#REF!</v>
      </c>
      <c r="K3" s="204" t="e">
        <f>#REF!</f>
        <v>#REF!</v>
      </c>
      <c r="L3" s="201" t="e">
        <f>#REF!</f>
        <v>#REF!</v>
      </c>
      <c r="M3" s="201" t="e">
        <f>#REF!</f>
        <v>#REF!</v>
      </c>
      <c r="N3" s="198" t="e">
        <f>#REF!</f>
        <v>#REF!</v>
      </c>
      <c r="O3" s="198" t="e">
        <f>#REF!</f>
        <v>#REF!</v>
      </c>
      <c r="P3" s="198" t="e">
        <f>#REF!</f>
        <v>#REF!</v>
      </c>
    </row>
    <row r="4" spans="1:26" x14ac:dyDescent="0.2">
      <c r="A4" s="198" t="e">
        <f>#REF!</f>
        <v>#REF!</v>
      </c>
      <c r="B4" s="198" t="e">
        <f>#REF!</f>
        <v>#REF!</v>
      </c>
      <c r="C4" s="198" t="e">
        <f>#REF!</f>
        <v>#REF!</v>
      </c>
      <c r="D4" s="198" t="e">
        <f>#REF!</f>
        <v>#REF!</v>
      </c>
      <c r="E4" s="201" t="e">
        <f>#REF!</f>
        <v>#REF!</v>
      </c>
      <c r="F4" s="201" t="e">
        <f>#REF!</f>
        <v>#REF!</v>
      </c>
      <c r="G4" s="201" t="e">
        <f>#REF!</f>
        <v>#REF!</v>
      </c>
      <c r="H4" s="201" t="e">
        <f>#REF!</f>
        <v>#REF!</v>
      </c>
      <c r="I4" s="201" t="e">
        <f>#REF!</f>
        <v>#REF!</v>
      </c>
      <c r="J4" s="198" t="e">
        <f>#REF!</f>
        <v>#REF!</v>
      </c>
      <c r="K4" s="204" t="e">
        <f>#REF!</f>
        <v>#REF!</v>
      </c>
      <c r="L4" s="201" t="e">
        <f>#REF!</f>
        <v>#REF!</v>
      </c>
      <c r="M4" s="201" t="e">
        <f>#REF!</f>
        <v>#REF!</v>
      </c>
      <c r="N4" s="198" t="e">
        <f>#REF!</f>
        <v>#REF!</v>
      </c>
      <c r="O4" s="198" t="e">
        <f>#REF!</f>
        <v>#REF!</v>
      </c>
      <c r="P4" s="198" t="e">
        <f>#REF!</f>
        <v>#REF!</v>
      </c>
    </row>
    <row r="5" spans="1:26" x14ac:dyDescent="0.2">
      <c r="A5" s="198" t="e">
        <f>#REF!</f>
        <v>#REF!</v>
      </c>
      <c r="B5" s="198" t="e">
        <f>#REF!</f>
        <v>#REF!</v>
      </c>
      <c r="C5" s="198" t="e">
        <f>#REF!</f>
        <v>#REF!</v>
      </c>
      <c r="D5" s="198" t="e">
        <f>#REF!</f>
        <v>#REF!</v>
      </c>
      <c r="E5" s="201" t="e">
        <f>#REF!</f>
        <v>#REF!</v>
      </c>
      <c r="F5" s="201" t="e">
        <f>#REF!</f>
        <v>#REF!</v>
      </c>
      <c r="G5" s="201" t="e">
        <f>#REF!</f>
        <v>#REF!</v>
      </c>
      <c r="H5" s="201" t="e">
        <f>#REF!</f>
        <v>#REF!</v>
      </c>
      <c r="I5" s="201" t="e">
        <f>#REF!</f>
        <v>#REF!</v>
      </c>
      <c r="J5" s="198" t="e">
        <f>#REF!</f>
        <v>#REF!</v>
      </c>
      <c r="K5" s="204" t="e">
        <f>#REF!</f>
        <v>#REF!</v>
      </c>
      <c r="L5" s="201" t="e">
        <f>#REF!</f>
        <v>#REF!</v>
      </c>
      <c r="M5" s="201" t="e">
        <f>#REF!</f>
        <v>#REF!</v>
      </c>
      <c r="N5" s="198" t="e">
        <f>#REF!</f>
        <v>#REF!</v>
      </c>
      <c r="O5" s="198" t="e">
        <f>#REF!</f>
        <v>#REF!</v>
      </c>
      <c r="P5" s="198" t="e">
        <f>#REF!</f>
        <v>#REF!</v>
      </c>
    </row>
    <row r="6" spans="1:26" x14ac:dyDescent="0.2">
      <c r="A6" s="198" t="e">
        <f>#REF!</f>
        <v>#REF!</v>
      </c>
      <c r="B6" s="198" t="e">
        <f>#REF!</f>
        <v>#REF!</v>
      </c>
      <c r="C6" s="198" t="e">
        <f>#REF!</f>
        <v>#REF!</v>
      </c>
      <c r="D6" s="198" t="e">
        <f>#REF!</f>
        <v>#REF!</v>
      </c>
      <c r="E6" s="201" t="e">
        <f>#REF!</f>
        <v>#REF!</v>
      </c>
      <c r="F6" s="201" t="e">
        <f>#REF!</f>
        <v>#REF!</v>
      </c>
      <c r="G6" s="201" t="e">
        <f>#REF!</f>
        <v>#REF!</v>
      </c>
      <c r="H6" s="201" t="e">
        <f>#REF!</f>
        <v>#REF!</v>
      </c>
      <c r="I6" s="201" t="e">
        <f>#REF!</f>
        <v>#REF!</v>
      </c>
      <c r="J6" s="198" t="e">
        <f>#REF!</f>
        <v>#REF!</v>
      </c>
      <c r="K6" s="204" t="e">
        <f>#REF!</f>
        <v>#REF!</v>
      </c>
      <c r="L6" s="201" t="e">
        <f>#REF!</f>
        <v>#REF!</v>
      </c>
      <c r="M6" s="201" t="e">
        <f>#REF!</f>
        <v>#REF!</v>
      </c>
      <c r="N6" s="198" t="e">
        <f>#REF!</f>
        <v>#REF!</v>
      </c>
      <c r="O6" s="198" t="e">
        <f>#REF!</f>
        <v>#REF!</v>
      </c>
      <c r="P6" s="198" t="e">
        <f>#REF!</f>
        <v>#REF!</v>
      </c>
    </row>
    <row r="7" spans="1:26" x14ac:dyDescent="0.2">
      <c r="A7" s="198" t="e">
        <f>#REF!</f>
        <v>#REF!</v>
      </c>
      <c r="B7" s="198" t="e">
        <f>#REF!</f>
        <v>#REF!</v>
      </c>
      <c r="C7" s="198" t="e">
        <f>#REF!</f>
        <v>#REF!</v>
      </c>
      <c r="D7" s="198" t="e">
        <f>#REF!</f>
        <v>#REF!</v>
      </c>
      <c r="E7" s="201" t="e">
        <f>#REF!</f>
        <v>#REF!</v>
      </c>
      <c r="F7" s="201" t="e">
        <f>#REF!</f>
        <v>#REF!</v>
      </c>
      <c r="G7" s="201" t="e">
        <f>#REF!</f>
        <v>#REF!</v>
      </c>
      <c r="H7" s="201" t="e">
        <f>#REF!</f>
        <v>#REF!</v>
      </c>
      <c r="I7" s="201" t="e">
        <f>#REF!</f>
        <v>#REF!</v>
      </c>
      <c r="J7" s="198" t="e">
        <f>#REF!</f>
        <v>#REF!</v>
      </c>
      <c r="K7" s="204" t="e">
        <f>#REF!</f>
        <v>#REF!</v>
      </c>
      <c r="L7" s="201" t="e">
        <f>#REF!</f>
        <v>#REF!</v>
      </c>
      <c r="M7" s="201" t="e">
        <f>#REF!</f>
        <v>#REF!</v>
      </c>
      <c r="N7" s="198" t="e">
        <f>#REF!</f>
        <v>#REF!</v>
      </c>
      <c r="O7" s="198" t="e">
        <f>#REF!</f>
        <v>#REF!</v>
      </c>
      <c r="P7" s="198" t="e">
        <f>#REF!</f>
        <v>#REF!</v>
      </c>
    </row>
    <row r="8" spans="1:26" x14ac:dyDescent="0.2">
      <c r="A8" s="198" t="e">
        <f>#REF!</f>
        <v>#REF!</v>
      </c>
      <c r="B8" s="198" t="e">
        <f>#REF!</f>
        <v>#REF!</v>
      </c>
      <c r="C8" s="198" t="e">
        <f>#REF!</f>
        <v>#REF!</v>
      </c>
      <c r="D8" s="198" t="e">
        <f>#REF!</f>
        <v>#REF!</v>
      </c>
      <c r="E8" s="201" t="e">
        <f>#REF!</f>
        <v>#REF!</v>
      </c>
      <c r="F8" s="201" t="e">
        <f>#REF!</f>
        <v>#REF!</v>
      </c>
      <c r="G8" s="201" t="e">
        <f>#REF!</f>
        <v>#REF!</v>
      </c>
      <c r="H8" s="201" t="e">
        <f>#REF!</f>
        <v>#REF!</v>
      </c>
      <c r="I8" s="201" t="e">
        <f>#REF!</f>
        <v>#REF!</v>
      </c>
      <c r="J8" s="198" t="e">
        <f>#REF!</f>
        <v>#REF!</v>
      </c>
      <c r="K8" s="204" t="e">
        <f>#REF!</f>
        <v>#REF!</v>
      </c>
      <c r="L8" s="201" t="e">
        <f>#REF!</f>
        <v>#REF!</v>
      </c>
      <c r="M8" s="201" t="e">
        <f>#REF!</f>
        <v>#REF!</v>
      </c>
      <c r="N8" s="198" t="e">
        <f>#REF!</f>
        <v>#REF!</v>
      </c>
      <c r="O8" s="198" t="e">
        <f>#REF!</f>
        <v>#REF!</v>
      </c>
      <c r="P8" s="198" t="e">
        <f>#REF!</f>
        <v>#REF!</v>
      </c>
    </row>
    <row r="9" spans="1:26" x14ac:dyDescent="0.2">
      <c r="A9" s="198" t="e">
        <f>#REF!</f>
        <v>#REF!</v>
      </c>
      <c r="B9" s="198" t="e">
        <f>#REF!</f>
        <v>#REF!</v>
      </c>
      <c r="C9" s="198" t="e">
        <f>#REF!</f>
        <v>#REF!</v>
      </c>
      <c r="D9" s="198" t="e">
        <f>#REF!</f>
        <v>#REF!</v>
      </c>
      <c r="E9" s="201" t="e">
        <f>#REF!</f>
        <v>#REF!</v>
      </c>
      <c r="F9" s="201" t="e">
        <f>#REF!</f>
        <v>#REF!</v>
      </c>
      <c r="G9" s="201" t="e">
        <f>#REF!</f>
        <v>#REF!</v>
      </c>
      <c r="H9" s="201" t="e">
        <f>#REF!</f>
        <v>#REF!</v>
      </c>
      <c r="I9" s="201" t="e">
        <f>#REF!</f>
        <v>#REF!</v>
      </c>
      <c r="J9" s="198" t="e">
        <f>#REF!</f>
        <v>#REF!</v>
      </c>
      <c r="K9" s="204" t="e">
        <f>#REF!</f>
        <v>#REF!</v>
      </c>
      <c r="L9" s="201" t="e">
        <f>#REF!</f>
        <v>#REF!</v>
      </c>
      <c r="M9" s="201" t="e">
        <f>#REF!</f>
        <v>#REF!</v>
      </c>
      <c r="N9" s="198" t="e">
        <f>#REF!</f>
        <v>#REF!</v>
      </c>
      <c r="O9" s="198" t="e">
        <f>#REF!</f>
        <v>#REF!</v>
      </c>
      <c r="P9" s="198" t="e">
        <f>#REF!</f>
        <v>#REF!</v>
      </c>
    </row>
    <row r="10" spans="1:26" x14ac:dyDescent="0.2">
      <c r="A10" s="198" t="e">
        <f>#REF!</f>
        <v>#REF!</v>
      </c>
      <c r="B10" s="198" t="e">
        <f>#REF!</f>
        <v>#REF!</v>
      </c>
      <c r="C10" s="198" t="e">
        <f>#REF!</f>
        <v>#REF!</v>
      </c>
      <c r="D10" s="198" t="e">
        <f>#REF!</f>
        <v>#REF!</v>
      </c>
      <c r="E10" s="201" t="e">
        <f>#REF!</f>
        <v>#REF!</v>
      </c>
      <c r="F10" s="201" t="e">
        <f>#REF!</f>
        <v>#REF!</v>
      </c>
      <c r="G10" s="201" t="e">
        <f>#REF!</f>
        <v>#REF!</v>
      </c>
      <c r="H10" s="201" t="e">
        <f>#REF!</f>
        <v>#REF!</v>
      </c>
      <c r="I10" s="201" t="e">
        <f>#REF!</f>
        <v>#REF!</v>
      </c>
      <c r="J10" s="198" t="e">
        <f>#REF!</f>
        <v>#REF!</v>
      </c>
      <c r="K10" s="204" t="e">
        <f>#REF!</f>
        <v>#REF!</v>
      </c>
      <c r="L10" s="201" t="e">
        <f>#REF!</f>
        <v>#REF!</v>
      </c>
      <c r="M10" s="201" t="e">
        <f>#REF!</f>
        <v>#REF!</v>
      </c>
      <c r="N10" s="198" t="e">
        <f>#REF!</f>
        <v>#REF!</v>
      </c>
      <c r="O10" s="198" t="e">
        <f>#REF!</f>
        <v>#REF!</v>
      </c>
      <c r="P10" s="198" t="e">
        <f>#REF!</f>
        <v>#REF!</v>
      </c>
    </row>
    <row r="11" spans="1:26" x14ac:dyDescent="0.2">
      <c r="A11" s="198" t="e">
        <f>#REF!</f>
        <v>#REF!</v>
      </c>
      <c r="B11" s="198" t="e">
        <f>#REF!</f>
        <v>#REF!</v>
      </c>
      <c r="C11" s="198" t="e">
        <f>#REF!</f>
        <v>#REF!</v>
      </c>
      <c r="D11" s="198" t="e">
        <f>#REF!</f>
        <v>#REF!</v>
      </c>
      <c r="E11" s="201" t="e">
        <f>#REF!</f>
        <v>#REF!</v>
      </c>
      <c r="F11" s="201" t="e">
        <f>#REF!</f>
        <v>#REF!</v>
      </c>
      <c r="G11" s="201" t="e">
        <f>#REF!</f>
        <v>#REF!</v>
      </c>
      <c r="H11" s="201" t="e">
        <f>#REF!</f>
        <v>#REF!</v>
      </c>
      <c r="I11" s="201" t="e">
        <f>#REF!</f>
        <v>#REF!</v>
      </c>
      <c r="J11" s="198" t="e">
        <f>#REF!</f>
        <v>#REF!</v>
      </c>
      <c r="K11" s="204" t="e">
        <f>#REF!</f>
        <v>#REF!</v>
      </c>
      <c r="L11" s="201" t="e">
        <f>#REF!</f>
        <v>#REF!</v>
      </c>
      <c r="M11" s="201" t="e">
        <f>#REF!</f>
        <v>#REF!</v>
      </c>
      <c r="N11" s="198" t="e">
        <f>#REF!</f>
        <v>#REF!</v>
      </c>
      <c r="O11" s="198" t="e">
        <f>#REF!</f>
        <v>#REF!</v>
      </c>
      <c r="P11" s="198" t="e">
        <f>#REF!</f>
        <v>#REF!</v>
      </c>
    </row>
    <row r="12" spans="1:26" x14ac:dyDescent="0.2">
      <c r="A12" s="198" t="e">
        <f>#REF!</f>
        <v>#REF!</v>
      </c>
      <c r="B12" s="198" t="e">
        <f>#REF!</f>
        <v>#REF!</v>
      </c>
      <c r="C12" s="198" t="e">
        <f>#REF!</f>
        <v>#REF!</v>
      </c>
      <c r="D12" s="198" t="e">
        <f>#REF!</f>
        <v>#REF!</v>
      </c>
      <c r="E12" s="201" t="e">
        <f>#REF!</f>
        <v>#REF!</v>
      </c>
      <c r="F12" s="201" t="e">
        <f>#REF!</f>
        <v>#REF!</v>
      </c>
      <c r="G12" s="201" t="e">
        <f>#REF!</f>
        <v>#REF!</v>
      </c>
      <c r="H12" s="201" t="e">
        <f>#REF!</f>
        <v>#REF!</v>
      </c>
      <c r="I12" s="201" t="e">
        <f>#REF!</f>
        <v>#REF!</v>
      </c>
      <c r="J12" s="198" t="e">
        <f>#REF!</f>
        <v>#REF!</v>
      </c>
      <c r="K12" s="204" t="e">
        <f>#REF!</f>
        <v>#REF!</v>
      </c>
      <c r="L12" s="201" t="e">
        <f>#REF!</f>
        <v>#REF!</v>
      </c>
      <c r="M12" s="201" t="e">
        <f>#REF!</f>
        <v>#REF!</v>
      </c>
      <c r="N12" s="198" t="e">
        <f>#REF!</f>
        <v>#REF!</v>
      </c>
      <c r="O12" s="198" t="e">
        <f>#REF!</f>
        <v>#REF!</v>
      </c>
      <c r="P12" s="198" t="e">
        <f>#REF!</f>
        <v>#REF!</v>
      </c>
    </row>
    <row r="13" spans="1:26" x14ac:dyDescent="0.2">
      <c r="A13" s="198" t="e">
        <f>#REF!</f>
        <v>#REF!</v>
      </c>
      <c r="B13" s="198" t="e">
        <f>#REF!</f>
        <v>#REF!</v>
      </c>
      <c r="C13" s="198" t="e">
        <f>#REF!</f>
        <v>#REF!</v>
      </c>
      <c r="D13" s="198" t="e">
        <f>#REF!</f>
        <v>#REF!</v>
      </c>
      <c r="E13" s="201" t="e">
        <f>#REF!</f>
        <v>#REF!</v>
      </c>
      <c r="F13" s="201" t="e">
        <f>#REF!</f>
        <v>#REF!</v>
      </c>
      <c r="G13" s="201" t="e">
        <f>#REF!</f>
        <v>#REF!</v>
      </c>
      <c r="H13" s="201" t="e">
        <f>#REF!</f>
        <v>#REF!</v>
      </c>
      <c r="I13" s="201" t="e">
        <f>#REF!</f>
        <v>#REF!</v>
      </c>
      <c r="J13" s="198" t="e">
        <f>#REF!</f>
        <v>#REF!</v>
      </c>
      <c r="K13" s="204" t="e">
        <f>#REF!</f>
        <v>#REF!</v>
      </c>
      <c r="L13" s="201" t="e">
        <f>#REF!</f>
        <v>#REF!</v>
      </c>
      <c r="M13" s="201" t="e">
        <f>#REF!</f>
        <v>#REF!</v>
      </c>
      <c r="N13" s="198" t="e">
        <f>#REF!</f>
        <v>#REF!</v>
      </c>
      <c r="O13" s="198" t="e">
        <f>#REF!</f>
        <v>#REF!</v>
      </c>
      <c r="P13" s="198" t="e">
        <f>#REF!</f>
        <v>#REF!</v>
      </c>
    </row>
    <row r="14" spans="1:26" x14ac:dyDescent="0.2">
      <c r="A14" s="198" t="e">
        <f>#REF!</f>
        <v>#REF!</v>
      </c>
      <c r="B14" s="198" t="e">
        <f>#REF!</f>
        <v>#REF!</v>
      </c>
      <c r="C14" s="198" t="e">
        <f>#REF!</f>
        <v>#REF!</v>
      </c>
      <c r="D14" s="198" t="e">
        <f>#REF!</f>
        <v>#REF!</v>
      </c>
      <c r="E14" s="201" t="e">
        <f>#REF!</f>
        <v>#REF!</v>
      </c>
      <c r="F14" s="201" t="e">
        <f>#REF!</f>
        <v>#REF!</v>
      </c>
      <c r="G14" s="201" t="e">
        <f>#REF!</f>
        <v>#REF!</v>
      </c>
      <c r="H14" s="201" t="e">
        <f>#REF!</f>
        <v>#REF!</v>
      </c>
      <c r="I14" s="201" t="e">
        <f>#REF!</f>
        <v>#REF!</v>
      </c>
      <c r="J14" s="198" t="e">
        <f>#REF!</f>
        <v>#REF!</v>
      </c>
      <c r="K14" s="204" t="e">
        <f>#REF!</f>
        <v>#REF!</v>
      </c>
      <c r="L14" s="201" t="e">
        <f>#REF!</f>
        <v>#REF!</v>
      </c>
      <c r="M14" s="201" t="e">
        <f>#REF!</f>
        <v>#REF!</v>
      </c>
      <c r="N14" s="198" t="e">
        <f>#REF!</f>
        <v>#REF!</v>
      </c>
      <c r="O14" s="198" t="e">
        <f>#REF!</f>
        <v>#REF!</v>
      </c>
      <c r="P14" s="198" t="e">
        <f>#REF!</f>
        <v>#REF!</v>
      </c>
    </row>
    <row r="15" spans="1:26" x14ac:dyDescent="0.2">
      <c r="A15" s="198" t="e">
        <f>#REF!</f>
        <v>#REF!</v>
      </c>
      <c r="B15" s="198" t="e">
        <f>#REF!</f>
        <v>#REF!</v>
      </c>
      <c r="C15" s="198" t="e">
        <f>#REF!</f>
        <v>#REF!</v>
      </c>
      <c r="D15" s="198" t="e">
        <f>#REF!</f>
        <v>#REF!</v>
      </c>
      <c r="E15" s="201" t="e">
        <f>#REF!</f>
        <v>#REF!</v>
      </c>
      <c r="F15" s="201" t="e">
        <f>#REF!</f>
        <v>#REF!</v>
      </c>
      <c r="G15" s="201" t="e">
        <f>#REF!</f>
        <v>#REF!</v>
      </c>
      <c r="H15" s="201" t="e">
        <f>#REF!</f>
        <v>#REF!</v>
      </c>
      <c r="I15" s="201" t="e">
        <f>#REF!</f>
        <v>#REF!</v>
      </c>
      <c r="J15" s="198" t="e">
        <f>#REF!</f>
        <v>#REF!</v>
      </c>
      <c r="K15" s="204" t="e">
        <f>#REF!</f>
        <v>#REF!</v>
      </c>
      <c r="L15" s="201" t="e">
        <f>#REF!</f>
        <v>#REF!</v>
      </c>
      <c r="M15" s="201" t="e">
        <f>#REF!</f>
        <v>#REF!</v>
      </c>
      <c r="N15" s="198" t="e">
        <f>#REF!</f>
        <v>#REF!</v>
      </c>
      <c r="O15" s="198" t="e">
        <f>#REF!</f>
        <v>#REF!</v>
      </c>
      <c r="P15" s="198" t="e">
        <f>#REF!</f>
        <v>#REF!</v>
      </c>
    </row>
    <row r="16" spans="1:26" x14ac:dyDescent="0.2">
      <c r="A16" s="198" t="e">
        <f>#REF!</f>
        <v>#REF!</v>
      </c>
      <c r="B16" s="198" t="e">
        <f>#REF!</f>
        <v>#REF!</v>
      </c>
      <c r="C16" s="198" t="e">
        <f>#REF!</f>
        <v>#REF!</v>
      </c>
      <c r="D16" s="198" t="e">
        <f>#REF!</f>
        <v>#REF!</v>
      </c>
      <c r="E16" s="201" t="e">
        <f>#REF!</f>
        <v>#REF!</v>
      </c>
      <c r="F16" s="201" t="e">
        <f>#REF!</f>
        <v>#REF!</v>
      </c>
      <c r="G16" s="201" t="e">
        <f>#REF!</f>
        <v>#REF!</v>
      </c>
      <c r="H16" s="201" t="e">
        <f>#REF!</f>
        <v>#REF!</v>
      </c>
      <c r="I16" s="201" t="e">
        <f>#REF!</f>
        <v>#REF!</v>
      </c>
      <c r="J16" s="198" t="e">
        <f>#REF!</f>
        <v>#REF!</v>
      </c>
      <c r="K16" s="204" t="e">
        <f>#REF!</f>
        <v>#REF!</v>
      </c>
      <c r="L16" s="201" t="e">
        <f>#REF!</f>
        <v>#REF!</v>
      </c>
      <c r="M16" s="201" t="e">
        <f>#REF!</f>
        <v>#REF!</v>
      </c>
      <c r="N16" s="198" t="e">
        <f>#REF!</f>
        <v>#REF!</v>
      </c>
      <c r="O16" s="198" t="e">
        <f>#REF!</f>
        <v>#REF!</v>
      </c>
      <c r="P16" s="198" t="e">
        <f>#REF!</f>
        <v>#REF!</v>
      </c>
    </row>
    <row r="17" spans="1:16" x14ac:dyDescent="0.2">
      <c r="A17" s="198" t="e">
        <f>#REF!</f>
        <v>#REF!</v>
      </c>
      <c r="B17" s="198" t="e">
        <f>#REF!</f>
        <v>#REF!</v>
      </c>
      <c r="C17" s="198" t="e">
        <f>#REF!</f>
        <v>#REF!</v>
      </c>
      <c r="D17" s="198" t="e">
        <f>#REF!</f>
        <v>#REF!</v>
      </c>
      <c r="E17" s="201" t="e">
        <f>#REF!</f>
        <v>#REF!</v>
      </c>
      <c r="F17" s="201" t="e">
        <f>#REF!</f>
        <v>#REF!</v>
      </c>
      <c r="G17" s="201" t="e">
        <f>#REF!</f>
        <v>#REF!</v>
      </c>
      <c r="H17" s="201" t="e">
        <f>#REF!</f>
        <v>#REF!</v>
      </c>
      <c r="I17" s="201" t="e">
        <f>#REF!</f>
        <v>#REF!</v>
      </c>
      <c r="J17" s="198" t="e">
        <f>#REF!</f>
        <v>#REF!</v>
      </c>
      <c r="K17" s="204" t="e">
        <f>#REF!</f>
        <v>#REF!</v>
      </c>
      <c r="L17" s="201" t="e">
        <f>#REF!</f>
        <v>#REF!</v>
      </c>
      <c r="M17" s="201" t="e">
        <f>#REF!</f>
        <v>#REF!</v>
      </c>
      <c r="N17" s="198" t="e">
        <f>#REF!</f>
        <v>#REF!</v>
      </c>
      <c r="O17" s="198" t="e">
        <f>#REF!</f>
        <v>#REF!</v>
      </c>
      <c r="P17" s="198" t="e">
        <f>#REF!</f>
        <v>#REF!</v>
      </c>
    </row>
    <row r="18" spans="1:16" x14ac:dyDescent="0.2">
      <c r="A18" s="198" t="e">
        <f>#REF!</f>
        <v>#REF!</v>
      </c>
      <c r="B18" s="198" t="e">
        <f>#REF!</f>
        <v>#REF!</v>
      </c>
      <c r="C18" s="198" t="e">
        <f>#REF!</f>
        <v>#REF!</v>
      </c>
      <c r="D18" s="198" t="e">
        <f>#REF!</f>
        <v>#REF!</v>
      </c>
      <c r="E18" s="201" t="e">
        <f>#REF!</f>
        <v>#REF!</v>
      </c>
      <c r="F18" s="201" t="e">
        <f>#REF!</f>
        <v>#REF!</v>
      </c>
      <c r="G18" s="201" t="e">
        <f>#REF!</f>
        <v>#REF!</v>
      </c>
      <c r="H18" s="201" t="e">
        <f>#REF!</f>
        <v>#REF!</v>
      </c>
      <c r="I18" s="201" t="e">
        <f>#REF!</f>
        <v>#REF!</v>
      </c>
      <c r="J18" s="198" t="e">
        <f>#REF!</f>
        <v>#REF!</v>
      </c>
      <c r="K18" s="204" t="e">
        <f>#REF!</f>
        <v>#REF!</v>
      </c>
      <c r="L18" s="201" t="e">
        <f>#REF!</f>
        <v>#REF!</v>
      </c>
      <c r="M18" s="201" t="e">
        <f>#REF!</f>
        <v>#REF!</v>
      </c>
      <c r="N18" s="198" t="e">
        <f>#REF!</f>
        <v>#REF!</v>
      </c>
      <c r="O18" s="198" t="e">
        <f>#REF!</f>
        <v>#REF!</v>
      </c>
      <c r="P18" s="198" t="e">
        <f>#REF!</f>
        <v>#REF!</v>
      </c>
    </row>
    <row r="19" spans="1:16" x14ac:dyDescent="0.2">
      <c r="A19" s="198" t="e">
        <f>#REF!</f>
        <v>#REF!</v>
      </c>
      <c r="B19" s="198" t="e">
        <f>#REF!</f>
        <v>#REF!</v>
      </c>
      <c r="C19" s="198" t="e">
        <f>#REF!</f>
        <v>#REF!</v>
      </c>
      <c r="D19" s="198" t="e">
        <f>#REF!</f>
        <v>#REF!</v>
      </c>
      <c r="E19" s="201" t="e">
        <f>#REF!</f>
        <v>#REF!</v>
      </c>
      <c r="F19" s="201" t="e">
        <f>#REF!</f>
        <v>#REF!</v>
      </c>
      <c r="G19" s="201" t="e">
        <f>#REF!</f>
        <v>#REF!</v>
      </c>
      <c r="H19" s="201" t="e">
        <f>#REF!</f>
        <v>#REF!</v>
      </c>
      <c r="I19" s="201" t="e">
        <f>#REF!</f>
        <v>#REF!</v>
      </c>
      <c r="J19" s="198" t="e">
        <f>#REF!</f>
        <v>#REF!</v>
      </c>
      <c r="K19" s="204" t="e">
        <f>#REF!</f>
        <v>#REF!</v>
      </c>
      <c r="L19" s="201" t="e">
        <f>#REF!</f>
        <v>#REF!</v>
      </c>
      <c r="M19" s="201" t="e">
        <f>#REF!</f>
        <v>#REF!</v>
      </c>
      <c r="N19" s="198" t="e">
        <f>#REF!</f>
        <v>#REF!</v>
      </c>
      <c r="O19" s="198" t="e">
        <f>#REF!</f>
        <v>#REF!</v>
      </c>
      <c r="P19" s="198" t="e">
        <f>#REF!</f>
        <v>#REF!</v>
      </c>
    </row>
    <row r="20" spans="1:16" x14ac:dyDescent="0.2">
      <c r="A20" s="198" t="e">
        <f>#REF!</f>
        <v>#REF!</v>
      </c>
      <c r="B20" s="198" t="e">
        <f>#REF!</f>
        <v>#REF!</v>
      </c>
      <c r="C20" s="198" t="e">
        <f>#REF!</f>
        <v>#REF!</v>
      </c>
      <c r="D20" s="198" t="e">
        <f>#REF!</f>
        <v>#REF!</v>
      </c>
      <c r="E20" s="201" t="e">
        <f>#REF!</f>
        <v>#REF!</v>
      </c>
      <c r="F20" s="201" t="e">
        <f>#REF!</f>
        <v>#REF!</v>
      </c>
      <c r="G20" s="201" t="e">
        <f>#REF!</f>
        <v>#REF!</v>
      </c>
      <c r="H20" s="201" t="e">
        <f>#REF!</f>
        <v>#REF!</v>
      </c>
      <c r="I20" s="201" t="e">
        <f>#REF!</f>
        <v>#REF!</v>
      </c>
      <c r="J20" s="198" t="e">
        <f>#REF!</f>
        <v>#REF!</v>
      </c>
      <c r="K20" s="204" t="e">
        <f>#REF!</f>
        <v>#REF!</v>
      </c>
      <c r="L20" s="201" t="e">
        <f>#REF!</f>
        <v>#REF!</v>
      </c>
      <c r="M20" s="201" t="e">
        <f>#REF!</f>
        <v>#REF!</v>
      </c>
      <c r="N20" s="198" t="e">
        <f>#REF!</f>
        <v>#REF!</v>
      </c>
      <c r="O20" s="198" t="e">
        <f>#REF!</f>
        <v>#REF!</v>
      </c>
      <c r="P20" s="198" t="e">
        <f>#REF!</f>
        <v>#REF!</v>
      </c>
    </row>
    <row r="21" spans="1:16" x14ac:dyDescent="0.2">
      <c r="A21" s="198" t="e">
        <f>#REF!</f>
        <v>#REF!</v>
      </c>
      <c r="B21" s="198" t="e">
        <f>#REF!</f>
        <v>#REF!</v>
      </c>
      <c r="C21" s="198" t="e">
        <f>#REF!</f>
        <v>#REF!</v>
      </c>
      <c r="D21" s="198" t="e">
        <f>#REF!</f>
        <v>#REF!</v>
      </c>
      <c r="E21" s="201" t="e">
        <f>#REF!</f>
        <v>#REF!</v>
      </c>
      <c r="F21" s="201" t="e">
        <f>#REF!</f>
        <v>#REF!</v>
      </c>
      <c r="G21" s="201" t="e">
        <f>#REF!</f>
        <v>#REF!</v>
      </c>
      <c r="H21" s="201" t="e">
        <f>#REF!</f>
        <v>#REF!</v>
      </c>
      <c r="I21" s="201" t="e">
        <f>#REF!</f>
        <v>#REF!</v>
      </c>
      <c r="J21" s="198" t="e">
        <f>#REF!</f>
        <v>#REF!</v>
      </c>
      <c r="K21" s="204" t="e">
        <f>#REF!</f>
        <v>#REF!</v>
      </c>
      <c r="L21" s="201" t="e">
        <f>#REF!</f>
        <v>#REF!</v>
      </c>
      <c r="M21" s="201" t="e">
        <f>#REF!</f>
        <v>#REF!</v>
      </c>
      <c r="N21" s="198" t="e">
        <f>#REF!</f>
        <v>#REF!</v>
      </c>
      <c r="O21" s="198" t="e">
        <f>#REF!</f>
        <v>#REF!</v>
      </c>
      <c r="P21" s="198" t="e">
        <f>#REF!</f>
        <v>#REF!</v>
      </c>
    </row>
    <row r="22" spans="1:16" x14ac:dyDescent="0.2">
      <c r="A22" s="198" t="e">
        <f>#REF!</f>
        <v>#REF!</v>
      </c>
      <c r="B22" s="198" t="e">
        <f>#REF!</f>
        <v>#REF!</v>
      </c>
      <c r="C22" s="198" t="e">
        <f>#REF!</f>
        <v>#REF!</v>
      </c>
      <c r="D22" s="198" t="e">
        <f>#REF!</f>
        <v>#REF!</v>
      </c>
      <c r="E22" s="201" t="e">
        <f>#REF!</f>
        <v>#REF!</v>
      </c>
      <c r="F22" s="201" t="e">
        <f>#REF!</f>
        <v>#REF!</v>
      </c>
      <c r="G22" s="201" t="e">
        <f>#REF!</f>
        <v>#REF!</v>
      </c>
      <c r="H22" s="201" t="e">
        <f>#REF!</f>
        <v>#REF!</v>
      </c>
      <c r="I22" s="201" t="e">
        <f>#REF!</f>
        <v>#REF!</v>
      </c>
      <c r="J22" s="198" t="e">
        <f>#REF!</f>
        <v>#REF!</v>
      </c>
      <c r="K22" s="204" t="e">
        <f>#REF!</f>
        <v>#REF!</v>
      </c>
      <c r="L22" s="201" t="e">
        <f>#REF!</f>
        <v>#REF!</v>
      </c>
      <c r="M22" s="201" t="e">
        <f>#REF!</f>
        <v>#REF!</v>
      </c>
      <c r="N22" s="198" t="e">
        <f>#REF!</f>
        <v>#REF!</v>
      </c>
      <c r="O22" s="198" t="e">
        <f>#REF!</f>
        <v>#REF!</v>
      </c>
      <c r="P22" s="198" t="e">
        <f>#REF!</f>
        <v>#REF!</v>
      </c>
    </row>
    <row r="23" spans="1:16" x14ac:dyDescent="0.2">
      <c r="A23" s="198" t="e">
        <f>#REF!</f>
        <v>#REF!</v>
      </c>
      <c r="B23" s="198" t="e">
        <f>#REF!</f>
        <v>#REF!</v>
      </c>
      <c r="C23" s="198" t="e">
        <f>#REF!</f>
        <v>#REF!</v>
      </c>
      <c r="D23" s="198" t="e">
        <f>#REF!</f>
        <v>#REF!</v>
      </c>
      <c r="E23" s="201" t="e">
        <f>#REF!</f>
        <v>#REF!</v>
      </c>
      <c r="F23" s="201" t="e">
        <f>#REF!</f>
        <v>#REF!</v>
      </c>
      <c r="G23" s="201" t="e">
        <f>#REF!</f>
        <v>#REF!</v>
      </c>
      <c r="H23" s="201" t="e">
        <f>#REF!</f>
        <v>#REF!</v>
      </c>
      <c r="I23" s="201" t="e">
        <f>#REF!</f>
        <v>#REF!</v>
      </c>
      <c r="J23" s="198" t="e">
        <f>#REF!</f>
        <v>#REF!</v>
      </c>
      <c r="K23" s="204" t="e">
        <f>#REF!</f>
        <v>#REF!</v>
      </c>
      <c r="L23" s="201" t="e">
        <f>#REF!</f>
        <v>#REF!</v>
      </c>
      <c r="M23" s="201" t="e">
        <f>#REF!</f>
        <v>#REF!</v>
      </c>
      <c r="N23" s="198" t="e">
        <f>#REF!</f>
        <v>#REF!</v>
      </c>
      <c r="O23" s="198" t="e">
        <f>#REF!</f>
        <v>#REF!</v>
      </c>
      <c r="P23" s="198" t="e">
        <f>#REF!</f>
        <v>#REF!</v>
      </c>
    </row>
    <row r="24" spans="1:16" x14ac:dyDescent="0.2">
      <c r="A24" s="198" t="e">
        <f>#REF!</f>
        <v>#REF!</v>
      </c>
      <c r="B24" s="198" t="e">
        <f>#REF!</f>
        <v>#REF!</v>
      </c>
      <c r="C24" s="198" t="e">
        <f>#REF!</f>
        <v>#REF!</v>
      </c>
      <c r="D24" s="198" t="e">
        <f>#REF!</f>
        <v>#REF!</v>
      </c>
      <c r="E24" s="201" t="e">
        <f>#REF!</f>
        <v>#REF!</v>
      </c>
      <c r="F24" s="201" t="e">
        <f>#REF!</f>
        <v>#REF!</v>
      </c>
      <c r="G24" s="201" t="e">
        <f>#REF!</f>
        <v>#REF!</v>
      </c>
      <c r="H24" s="201" t="e">
        <f>#REF!</f>
        <v>#REF!</v>
      </c>
      <c r="I24" s="201" t="e">
        <f>#REF!</f>
        <v>#REF!</v>
      </c>
      <c r="J24" s="198" t="e">
        <f>#REF!</f>
        <v>#REF!</v>
      </c>
      <c r="K24" s="204" t="e">
        <f>#REF!</f>
        <v>#REF!</v>
      </c>
      <c r="L24" s="201" t="e">
        <f>#REF!</f>
        <v>#REF!</v>
      </c>
      <c r="M24" s="201" t="e">
        <f>#REF!</f>
        <v>#REF!</v>
      </c>
      <c r="N24" s="198" t="e">
        <f>#REF!</f>
        <v>#REF!</v>
      </c>
      <c r="O24" s="198" t="e">
        <f>#REF!</f>
        <v>#REF!</v>
      </c>
      <c r="P24" s="198" t="e">
        <f>#REF!</f>
        <v>#REF!</v>
      </c>
    </row>
    <row r="25" spans="1:16" x14ac:dyDescent="0.2">
      <c r="A25" s="198" t="e">
        <f>#REF!</f>
        <v>#REF!</v>
      </c>
      <c r="B25" s="198" t="e">
        <f>#REF!</f>
        <v>#REF!</v>
      </c>
      <c r="C25" s="198" t="e">
        <f>#REF!</f>
        <v>#REF!</v>
      </c>
      <c r="D25" s="198" t="e">
        <f>#REF!</f>
        <v>#REF!</v>
      </c>
      <c r="E25" s="201" t="e">
        <f>#REF!</f>
        <v>#REF!</v>
      </c>
      <c r="F25" s="201" t="e">
        <f>#REF!</f>
        <v>#REF!</v>
      </c>
      <c r="G25" s="201" t="e">
        <f>#REF!</f>
        <v>#REF!</v>
      </c>
      <c r="H25" s="201" t="e">
        <f>#REF!</f>
        <v>#REF!</v>
      </c>
      <c r="I25" s="201" t="e">
        <f>#REF!</f>
        <v>#REF!</v>
      </c>
      <c r="J25" s="198" t="e">
        <f>#REF!</f>
        <v>#REF!</v>
      </c>
      <c r="K25" s="204" t="e">
        <f>#REF!</f>
        <v>#REF!</v>
      </c>
      <c r="L25" s="201" t="e">
        <f>#REF!</f>
        <v>#REF!</v>
      </c>
      <c r="M25" s="201" t="e">
        <f>#REF!</f>
        <v>#REF!</v>
      </c>
      <c r="N25" s="198" t="e">
        <f>#REF!</f>
        <v>#REF!</v>
      </c>
      <c r="O25" s="198" t="e">
        <f>#REF!</f>
        <v>#REF!</v>
      </c>
      <c r="P25" s="198" t="e">
        <f>#REF!</f>
        <v>#REF!</v>
      </c>
    </row>
    <row r="26" spans="1:16" x14ac:dyDescent="0.2">
      <c r="A26" s="198" t="e">
        <f>#REF!</f>
        <v>#REF!</v>
      </c>
      <c r="B26" s="198" t="e">
        <f>#REF!</f>
        <v>#REF!</v>
      </c>
      <c r="C26" s="198" t="e">
        <f>#REF!</f>
        <v>#REF!</v>
      </c>
      <c r="D26" s="198" t="e">
        <f>#REF!</f>
        <v>#REF!</v>
      </c>
      <c r="E26" s="201" t="e">
        <f>#REF!</f>
        <v>#REF!</v>
      </c>
      <c r="F26" s="201" t="e">
        <f>#REF!</f>
        <v>#REF!</v>
      </c>
      <c r="G26" s="201" t="e">
        <f>#REF!</f>
        <v>#REF!</v>
      </c>
      <c r="H26" s="201" t="e">
        <f>#REF!</f>
        <v>#REF!</v>
      </c>
      <c r="I26" s="201" t="e">
        <f>#REF!</f>
        <v>#REF!</v>
      </c>
      <c r="J26" s="198" t="e">
        <f>#REF!</f>
        <v>#REF!</v>
      </c>
      <c r="K26" s="204" t="e">
        <f>#REF!</f>
        <v>#REF!</v>
      </c>
      <c r="L26" s="201" t="e">
        <f>#REF!</f>
        <v>#REF!</v>
      </c>
      <c r="M26" s="201" t="e">
        <f>#REF!</f>
        <v>#REF!</v>
      </c>
      <c r="N26" s="198" t="e">
        <f>#REF!</f>
        <v>#REF!</v>
      </c>
      <c r="O26" s="198" t="e">
        <f>#REF!</f>
        <v>#REF!</v>
      </c>
      <c r="P26" s="198" t="e">
        <f>#REF!</f>
        <v>#REF!</v>
      </c>
    </row>
    <row r="27" spans="1:16" x14ac:dyDescent="0.2">
      <c r="A27" s="198" t="e">
        <f>#REF!</f>
        <v>#REF!</v>
      </c>
      <c r="B27" s="198" t="e">
        <f>#REF!</f>
        <v>#REF!</v>
      </c>
      <c r="C27" s="198" t="e">
        <f>#REF!</f>
        <v>#REF!</v>
      </c>
      <c r="D27" s="198" t="e">
        <f>#REF!</f>
        <v>#REF!</v>
      </c>
      <c r="E27" s="201" t="e">
        <f>#REF!</f>
        <v>#REF!</v>
      </c>
      <c r="F27" s="201" t="e">
        <f>#REF!</f>
        <v>#REF!</v>
      </c>
      <c r="G27" s="201" t="e">
        <f>#REF!</f>
        <v>#REF!</v>
      </c>
      <c r="H27" s="201" t="e">
        <f>#REF!</f>
        <v>#REF!</v>
      </c>
      <c r="I27" s="201" t="e">
        <f>#REF!</f>
        <v>#REF!</v>
      </c>
      <c r="J27" s="198" t="e">
        <f>#REF!</f>
        <v>#REF!</v>
      </c>
      <c r="K27" s="204" t="e">
        <f>#REF!</f>
        <v>#REF!</v>
      </c>
      <c r="L27" s="201" t="e">
        <f>#REF!</f>
        <v>#REF!</v>
      </c>
      <c r="M27" s="201" t="e">
        <f>#REF!</f>
        <v>#REF!</v>
      </c>
      <c r="N27" s="198" t="e">
        <f>#REF!</f>
        <v>#REF!</v>
      </c>
      <c r="O27" s="198" t="e">
        <f>#REF!</f>
        <v>#REF!</v>
      </c>
      <c r="P27" s="198" t="e">
        <f>#REF!</f>
        <v>#REF!</v>
      </c>
    </row>
    <row r="28" spans="1:16" x14ac:dyDescent="0.2">
      <c r="A28" s="198" t="e">
        <f>#REF!</f>
        <v>#REF!</v>
      </c>
      <c r="B28" s="198" t="e">
        <f>#REF!</f>
        <v>#REF!</v>
      </c>
      <c r="C28" s="198" t="e">
        <f>#REF!</f>
        <v>#REF!</v>
      </c>
      <c r="D28" s="198" t="e">
        <f>#REF!</f>
        <v>#REF!</v>
      </c>
      <c r="E28" s="201" t="e">
        <f>#REF!</f>
        <v>#REF!</v>
      </c>
      <c r="F28" s="201" t="e">
        <f>#REF!</f>
        <v>#REF!</v>
      </c>
      <c r="G28" s="201" t="e">
        <f>#REF!</f>
        <v>#REF!</v>
      </c>
      <c r="H28" s="201" t="e">
        <f>#REF!</f>
        <v>#REF!</v>
      </c>
      <c r="I28" s="201" t="e">
        <f>#REF!</f>
        <v>#REF!</v>
      </c>
      <c r="J28" s="198" t="e">
        <f>#REF!</f>
        <v>#REF!</v>
      </c>
      <c r="K28" s="204" t="e">
        <f>#REF!</f>
        <v>#REF!</v>
      </c>
      <c r="L28" s="201" t="e">
        <f>#REF!</f>
        <v>#REF!</v>
      </c>
      <c r="M28" s="201" t="e">
        <f>#REF!</f>
        <v>#REF!</v>
      </c>
      <c r="N28" s="198" t="e">
        <f>#REF!</f>
        <v>#REF!</v>
      </c>
      <c r="O28" s="198" t="e">
        <f>#REF!</f>
        <v>#REF!</v>
      </c>
      <c r="P28" s="198" t="e">
        <f>#REF!</f>
        <v>#REF!</v>
      </c>
    </row>
    <row r="29" spans="1:16" x14ac:dyDescent="0.2">
      <c r="A29" s="198" t="e">
        <f>#REF!</f>
        <v>#REF!</v>
      </c>
      <c r="B29" s="198" t="e">
        <f>#REF!</f>
        <v>#REF!</v>
      </c>
      <c r="C29" s="198" t="e">
        <f>#REF!</f>
        <v>#REF!</v>
      </c>
      <c r="D29" s="198" t="e">
        <f>#REF!</f>
        <v>#REF!</v>
      </c>
      <c r="E29" s="201" t="e">
        <f>#REF!</f>
        <v>#REF!</v>
      </c>
      <c r="F29" s="201" t="e">
        <f>#REF!</f>
        <v>#REF!</v>
      </c>
      <c r="G29" s="201" t="e">
        <f>#REF!</f>
        <v>#REF!</v>
      </c>
      <c r="H29" s="201" t="e">
        <f>#REF!</f>
        <v>#REF!</v>
      </c>
      <c r="I29" s="201" t="e">
        <f>#REF!</f>
        <v>#REF!</v>
      </c>
      <c r="J29" s="198" t="e">
        <f>#REF!</f>
        <v>#REF!</v>
      </c>
      <c r="K29" s="204" t="e">
        <f>#REF!</f>
        <v>#REF!</v>
      </c>
      <c r="L29" s="201" t="e">
        <f>#REF!</f>
        <v>#REF!</v>
      </c>
      <c r="M29" s="201" t="e">
        <f>#REF!</f>
        <v>#REF!</v>
      </c>
      <c r="N29" s="198" t="e">
        <f>#REF!</f>
        <v>#REF!</v>
      </c>
      <c r="O29" s="198" t="e">
        <f>#REF!</f>
        <v>#REF!</v>
      </c>
      <c r="P29" s="198" t="e">
        <f>#REF!</f>
        <v>#REF!</v>
      </c>
    </row>
    <row r="30" spans="1:16" x14ac:dyDescent="0.2">
      <c r="A30" s="198" t="e">
        <f>#REF!</f>
        <v>#REF!</v>
      </c>
      <c r="B30" s="198" t="e">
        <f>#REF!</f>
        <v>#REF!</v>
      </c>
      <c r="C30" s="198" t="e">
        <f>#REF!</f>
        <v>#REF!</v>
      </c>
      <c r="D30" s="198" t="e">
        <f>#REF!</f>
        <v>#REF!</v>
      </c>
      <c r="E30" s="201" t="e">
        <f>#REF!</f>
        <v>#REF!</v>
      </c>
      <c r="F30" s="201" t="e">
        <f>#REF!</f>
        <v>#REF!</v>
      </c>
      <c r="G30" s="201" t="e">
        <f>#REF!</f>
        <v>#REF!</v>
      </c>
      <c r="H30" s="201" t="e">
        <f>#REF!</f>
        <v>#REF!</v>
      </c>
      <c r="I30" s="201" t="e">
        <f>#REF!</f>
        <v>#REF!</v>
      </c>
      <c r="J30" s="198" t="e">
        <f>#REF!</f>
        <v>#REF!</v>
      </c>
      <c r="K30" s="204" t="e">
        <f>#REF!</f>
        <v>#REF!</v>
      </c>
      <c r="L30" s="201" t="e">
        <f>#REF!</f>
        <v>#REF!</v>
      </c>
      <c r="M30" s="201" t="e">
        <f>#REF!</f>
        <v>#REF!</v>
      </c>
      <c r="N30" s="198" t="e">
        <f>#REF!</f>
        <v>#REF!</v>
      </c>
      <c r="O30" s="198" t="e">
        <f>#REF!</f>
        <v>#REF!</v>
      </c>
      <c r="P30" s="198" t="e">
        <f>#REF!</f>
        <v>#REF!</v>
      </c>
    </row>
    <row r="31" spans="1:16" x14ac:dyDescent="0.2">
      <c r="A31" s="198" t="e">
        <f>#REF!</f>
        <v>#REF!</v>
      </c>
      <c r="B31" s="198" t="e">
        <f>#REF!</f>
        <v>#REF!</v>
      </c>
      <c r="C31" s="198" t="e">
        <f>#REF!</f>
        <v>#REF!</v>
      </c>
      <c r="D31" s="198" t="e">
        <f>#REF!</f>
        <v>#REF!</v>
      </c>
      <c r="E31" s="201" t="e">
        <f>#REF!</f>
        <v>#REF!</v>
      </c>
      <c r="F31" s="201" t="e">
        <f>#REF!</f>
        <v>#REF!</v>
      </c>
      <c r="G31" s="201" t="e">
        <f>#REF!</f>
        <v>#REF!</v>
      </c>
      <c r="H31" s="201" t="e">
        <f>#REF!</f>
        <v>#REF!</v>
      </c>
      <c r="I31" s="201" t="e">
        <f>#REF!</f>
        <v>#REF!</v>
      </c>
      <c r="J31" s="198" t="e">
        <f>#REF!</f>
        <v>#REF!</v>
      </c>
      <c r="K31" s="204" t="e">
        <f>#REF!</f>
        <v>#REF!</v>
      </c>
      <c r="L31" s="201" t="e">
        <f>#REF!</f>
        <v>#REF!</v>
      </c>
      <c r="M31" s="201" t="e">
        <f>#REF!</f>
        <v>#REF!</v>
      </c>
      <c r="N31" s="198" t="e">
        <f>#REF!</f>
        <v>#REF!</v>
      </c>
      <c r="O31" s="198" t="e">
        <f>#REF!</f>
        <v>#REF!</v>
      </c>
      <c r="P31" s="198" t="e">
        <f>#REF!</f>
        <v>#REF!</v>
      </c>
    </row>
    <row r="32" spans="1:16" x14ac:dyDescent="0.2">
      <c r="A32" s="198" t="e">
        <f>#REF!</f>
        <v>#REF!</v>
      </c>
      <c r="B32" s="198" t="e">
        <f>#REF!</f>
        <v>#REF!</v>
      </c>
      <c r="C32" s="198" t="e">
        <f>#REF!</f>
        <v>#REF!</v>
      </c>
      <c r="D32" s="198" t="e">
        <f>#REF!</f>
        <v>#REF!</v>
      </c>
      <c r="E32" s="201" t="e">
        <f>#REF!</f>
        <v>#REF!</v>
      </c>
      <c r="F32" s="201" t="e">
        <f>#REF!</f>
        <v>#REF!</v>
      </c>
      <c r="G32" s="201" t="e">
        <f>#REF!</f>
        <v>#REF!</v>
      </c>
      <c r="H32" s="201" t="e">
        <f>#REF!</f>
        <v>#REF!</v>
      </c>
      <c r="I32" s="201" t="e">
        <f>#REF!</f>
        <v>#REF!</v>
      </c>
      <c r="J32" s="198" t="e">
        <f>#REF!</f>
        <v>#REF!</v>
      </c>
      <c r="K32" s="204" t="e">
        <f>#REF!</f>
        <v>#REF!</v>
      </c>
      <c r="L32" s="201" t="e">
        <f>#REF!</f>
        <v>#REF!</v>
      </c>
      <c r="M32" s="201" t="e">
        <f>#REF!</f>
        <v>#REF!</v>
      </c>
      <c r="N32" s="198" t="e">
        <f>#REF!</f>
        <v>#REF!</v>
      </c>
      <c r="O32" s="198" t="e">
        <f>#REF!</f>
        <v>#REF!</v>
      </c>
      <c r="P32" s="198" t="e">
        <f>#REF!</f>
        <v>#REF!</v>
      </c>
    </row>
    <row r="33" spans="1:16" x14ac:dyDescent="0.2">
      <c r="A33" s="198" t="e">
        <f>#REF!</f>
        <v>#REF!</v>
      </c>
      <c r="B33" s="198" t="e">
        <f>#REF!</f>
        <v>#REF!</v>
      </c>
      <c r="C33" s="198" t="e">
        <f>#REF!</f>
        <v>#REF!</v>
      </c>
      <c r="D33" s="198" t="e">
        <f>#REF!</f>
        <v>#REF!</v>
      </c>
      <c r="E33" s="201" t="e">
        <f>#REF!</f>
        <v>#REF!</v>
      </c>
      <c r="F33" s="201" t="e">
        <f>#REF!</f>
        <v>#REF!</v>
      </c>
      <c r="G33" s="201" t="e">
        <f>#REF!</f>
        <v>#REF!</v>
      </c>
      <c r="H33" s="201" t="e">
        <f>#REF!</f>
        <v>#REF!</v>
      </c>
      <c r="I33" s="201" t="e">
        <f>#REF!</f>
        <v>#REF!</v>
      </c>
      <c r="J33" s="198" t="e">
        <f>#REF!</f>
        <v>#REF!</v>
      </c>
      <c r="K33" s="204" t="e">
        <f>#REF!</f>
        <v>#REF!</v>
      </c>
      <c r="L33" s="201" t="e">
        <f>#REF!</f>
        <v>#REF!</v>
      </c>
      <c r="M33" s="201" t="e">
        <f>#REF!</f>
        <v>#REF!</v>
      </c>
      <c r="N33" s="198" t="e">
        <f>#REF!</f>
        <v>#REF!</v>
      </c>
      <c r="O33" s="198" t="e">
        <f>#REF!</f>
        <v>#REF!</v>
      </c>
      <c r="P33" s="198" t="e">
        <f>#REF!</f>
        <v>#REF!</v>
      </c>
    </row>
    <row r="34" spans="1:16" x14ac:dyDescent="0.2">
      <c r="A34" s="198" t="e">
        <f>#REF!</f>
        <v>#REF!</v>
      </c>
      <c r="B34" s="198" t="e">
        <f>#REF!</f>
        <v>#REF!</v>
      </c>
      <c r="C34" s="198" t="e">
        <f>#REF!</f>
        <v>#REF!</v>
      </c>
      <c r="D34" s="198" t="e">
        <f>#REF!</f>
        <v>#REF!</v>
      </c>
      <c r="E34" s="201" t="e">
        <f>#REF!</f>
        <v>#REF!</v>
      </c>
      <c r="F34" s="201" t="e">
        <f>#REF!</f>
        <v>#REF!</v>
      </c>
      <c r="G34" s="201" t="e">
        <f>#REF!</f>
        <v>#REF!</v>
      </c>
      <c r="H34" s="201" t="e">
        <f>#REF!</f>
        <v>#REF!</v>
      </c>
      <c r="I34" s="201" t="e">
        <f>#REF!</f>
        <v>#REF!</v>
      </c>
      <c r="J34" s="198" t="e">
        <f>#REF!</f>
        <v>#REF!</v>
      </c>
      <c r="K34" s="204" t="e">
        <f>#REF!</f>
        <v>#REF!</v>
      </c>
      <c r="L34" s="201" t="e">
        <f>#REF!</f>
        <v>#REF!</v>
      </c>
      <c r="M34" s="201" t="e">
        <f>#REF!</f>
        <v>#REF!</v>
      </c>
      <c r="N34" s="198" t="e">
        <f>#REF!</f>
        <v>#REF!</v>
      </c>
      <c r="O34" s="198" t="e">
        <f>#REF!</f>
        <v>#REF!</v>
      </c>
      <c r="P34" s="198" t="e">
        <f>#REF!</f>
        <v>#REF!</v>
      </c>
    </row>
    <row r="35" spans="1:16" x14ac:dyDescent="0.2">
      <c r="A35" s="198" t="e">
        <f>#REF!</f>
        <v>#REF!</v>
      </c>
      <c r="B35" s="198" t="e">
        <f>#REF!</f>
        <v>#REF!</v>
      </c>
      <c r="C35" s="198" t="e">
        <f>#REF!</f>
        <v>#REF!</v>
      </c>
      <c r="D35" s="198" t="e">
        <f>#REF!</f>
        <v>#REF!</v>
      </c>
      <c r="E35" s="201" t="e">
        <f>#REF!</f>
        <v>#REF!</v>
      </c>
      <c r="F35" s="201" t="e">
        <f>#REF!</f>
        <v>#REF!</v>
      </c>
      <c r="G35" s="201" t="e">
        <f>#REF!</f>
        <v>#REF!</v>
      </c>
      <c r="H35" s="201" t="e">
        <f>#REF!</f>
        <v>#REF!</v>
      </c>
      <c r="I35" s="201" t="e">
        <f>#REF!</f>
        <v>#REF!</v>
      </c>
      <c r="J35" s="198" t="e">
        <f>#REF!</f>
        <v>#REF!</v>
      </c>
      <c r="K35" s="204" t="e">
        <f>#REF!</f>
        <v>#REF!</v>
      </c>
      <c r="L35" s="201" t="e">
        <f>#REF!</f>
        <v>#REF!</v>
      </c>
      <c r="M35" s="201" t="e">
        <f>#REF!</f>
        <v>#REF!</v>
      </c>
      <c r="N35" s="198" t="e">
        <f>#REF!</f>
        <v>#REF!</v>
      </c>
      <c r="O35" s="198" t="e">
        <f>#REF!</f>
        <v>#REF!</v>
      </c>
      <c r="P35" s="198" t="e">
        <f>#REF!</f>
        <v>#REF!</v>
      </c>
    </row>
    <row r="36" spans="1:16" x14ac:dyDescent="0.2">
      <c r="A36" s="198" t="e">
        <f>#REF!</f>
        <v>#REF!</v>
      </c>
      <c r="B36" s="198" t="e">
        <f>#REF!</f>
        <v>#REF!</v>
      </c>
      <c r="C36" s="198" t="e">
        <f>#REF!</f>
        <v>#REF!</v>
      </c>
      <c r="D36" s="198" t="e">
        <f>#REF!</f>
        <v>#REF!</v>
      </c>
      <c r="E36" s="201" t="e">
        <f>#REF!</f>
        <v>#REF!</v>
      </c>
      <c r="F36" s="201" t="e">
        <f>#REF!</f>
        <v>#REF!</v>
      </c>
      <c r="G36" s="201" t="e">
        <f>#REF!</f>
        <v>#REF!</v>
      </c>
      <c r="H36" s="201" t="e">
        <f>#REF!</f>
        <v>#REF!</v>
      </c>
      <c r="I36" s="201" t="e">
        <f>#REF!</f>
        <v>#REF!</v>
      </c>
      <c r="J36" s="198" t="e">
        <f>#REF!</f>
        <v>#REF!</v>
      </c>
      <c r="K36" s="204" t="e">
        <f>#REF!</f>
        <v>#REF!</v>
      </c>
      <c r="L36" s="201" t="e">
        <f>#REF!</f>
        <v>#REF!</v>
      </c>
      <c r="M36" s="201" t="e">
        <f>#REF!</f>
        <v>#REF!</v>
      </c>
      <c r="N36" s="198" t="e">
        <f>#REF!</f>
        <v>#REF!</v>
      </c>
      <c r="O36" s="198" t="e">
        <f>#REF!</f>
        <v>#REF!</v>
      </c>
      <c r="P36" s="198" t="e">
        <f>#REF!</f>
        <v>#REF!</v>
      </c>
    </row>
    <row r="37" spans="1:16" x14ac:dyDescent="0.2">
      <c r="A37" s="198" t="e">
        <f>#REF!</f>
        <v>#REF!</v>
      </c>
      <c r="B37" s="198" t="e">
        <f>#REF!</f>
        <v>#REF!</v>
      </c>
      <c r="C37" s="198" t="e">
        <f>#REF!</f>
        <v>#REF!</v>
      </c>
      <c r="D37" s="198" t="e">
        <f>#REF!</f>
        <v>#REF!</v>
      </c>
      <c r="E37" s="201" t="e">
        <f>#REF!</f>
        <v>#REF!</v>
      </c>
      <c r="F37" s="201" t="e">
        <f>#REF!</f>
        <v>#REF!</v>
      </c>
      <c r="G37" s="201" t="e">
        <f>#REF!</f>
        <v>#REF!</v>
      </c>
      <c r="H37" s="201" t="e">
        <f>#REF!</f>
        <v>#REF!</v>
      </c>
      <c r="I37" s="201" t="e">
        <f>#REF!</f>
        <v>#REF!</v>
      </c>
      <c r="J37" s="198" t="e">
        <f>#REF!</f>
        <v>#REF!</v>
      </c>
      <c r="K37" s="204" t="e">
        <f>#REF!</f>
        <v>#REF!</v>
      </c>
      <c r="L37" s="201" t="e">
        <f>#REF!</f>
        <v>#REF!</v>
      </c>
      <c r="M37" s="201" t="e">
        <f>#REF!</f>
        <v>#REF!</v>
      </c>
      <c r="N37" s="198" t="e">
        <f>#REF!</f>
        <v>#REF!</v>
      </c>
      <c r="O37" s="198" t="e">
        <f>#REF!</f>
        <v>#REF!</v>
      </c>
      <c r="P37" s="198" t="e">
        <f>#REF!</f>
        <v>#REF!</v>
      </c>
    </row>
    <row r="38" spans="1:16" x14ac:dyDescent="0.2">
      <c r="A38" s="198" t="e">
        <f>#REF!</f>
        <v>#REF!</v>
      </c>
      <c r="B38" s="198" t="e">
        <f>#REF!</f>
        <v>#REF!</v>
      </c>
      <c r="C38" s="198" t="e">
        <f>#REF!</f>
        <v>#REF!</v>
      </c>
      <c r="D38" s="198" t="e">
        <f>#REF!</f>
        <v>#REF!</v>
      </c>
      <c r="E38" s="201" t="e">
        <f>#REF!</f>
        <v>#REF!</v>
      </c>
      <c r="F38" s="201" t="e">
        <f>#REF!</f>
        <v>#REF!</v>
      </c>
      <c r="G38" s="201" t="e">
        <f>#REF!</f>
        <v>#REF!</v>
      </c>
      <c r="H38" s="201" t="e">
        <f>#REF!</f>
        <v>#REF!</v>
      </c>
      <c r="I38" s="201" t="e">
        <f>#REF!</f>
        <v>#REF!</v>
      </c>
      <c r="J38" s="198" t="e">
        <f>#REF!</f>
        <v>#REF!</v>
      </c>
      <c r="K38" s="204" t="e">
        <f>#REF!</f>
        <v>#REF!</v>
      </c>
      <c r="L38" s="201" t="e">
        <f>#REF!</f>
        <v>#REF!</v>
      </c>
      <c r="M38" s="201" t="e">
        <f>#REF!</f>
        <v>#REF!</v>
      </c>
      <c r="N38" s="198" t="e">
        <f>#REF!</f>
        <v>#REF!</v>
      </c>
      <c r="O38" s="198" t="e">
        <f>#REF!</f>
        <v>#REF!</v>
      </c>
      <c r="P38" s="198" t="e">
        <f>#REF!</f>
        <v>#REF!</v>
      </c>
    </row>
    <row r="39" spans="1:16" x14ac:dyDescent="0.2">
      <c r="A39" s="198" t="e">
        <f>#REF!</f>
        <v>#REF!</v>
      </c>
      <c r="B39" s="198" t="e">
        <f>#REF!</f>
        <v>#REF!</v>
      </c>
      <c r="C39" s="198" t="e">
        <f>#REF!</f>
        <v>#REF!</v>
      </c>
      <c r="D39" s="198" t="e">
        <f>#REF!</f>
        <v>#REF!</v>
      </c>
      <c r="E39" s="201" t="e">
        <f>#REF!</f>
        <v>#REF!</v>
      </c>
      <c r="F39" s="201" t="e">
        <f>#REF!</f>
        <v>#REF!</v>
      </c>
      <c r="G39" s="201" t="e">
        <f>#REF!</f>
        <v>#REF!</v>
      </c>
      <c r="H39" s="201" t="e">
        <f>#REF!</f>
        <v>#REF!</v>
      </c>
      <c r="I39" s="201" t="e">
        <f>#REF!</f>
        <v>#REF!</v>
      </c>
      <c r="J39" s="198" t="e">
        <f>#REF!</f>
        <v>#REF!</v>
      </c>
      <c r="K39" s="204" t="e">
        <f>#REF!</f>
        <v>#REF!</v>
      </c>
      <c r="L39" s="201" t="e">
        <f>#REF!</f>
        <v>#REF!</v>
      </c>
      <c r="M39" s="201" t="e">
        <f>#REF!</f>
        <v>#REF!</v>
      </c>
      <c r="N39" s="198" t="e">
        <f>#REF!</f>
        <v>#REF!</v>
      </c>
      <c r="O39" s="198" t="e">
        <f>#REF!</f>
        <v>#REF!</v>
      </c>
      <c r="P39" s="198" t="e">
        <f>#REF!</f>
        <v>#REF!</v>
      </c>
    </row>
    <row r="40" spans="1:16" x14ac:dyDescent="0.2">
      <c r="A40" s="198" t="e">
        <f>#REF!</f>
        <v>#REF!</v>
      </c>
      <c r="B40" s="198" t="e">
        <f>#REF!</f>
        <v>#REF!</v>
      </c>
      <c r="C40" s="198" t="e">
        <f>#REF!</f>
        <v>#REF!</v>
      </c>
      <c r="D40" s="198" t="e">
        <f>#REF!</f>
        <v>#REF!</v>
      </c>
      <c r="E40" s="201" t="e">
        <f>#REF!</f>
        <v>#REF!</v>
      </c>
      <c r="F40" s="201" t="e">
        <f>#REF!</f>
        <v>#REF!</v>
      </c>
      <c r="G40" s="201" t="e">
        <f>#REF!</f>
        <v>#REF!</v>
      </c>
      <c r="H40" s="201" t="e">
        <f>#REF!</f>
        <v>#REF!</v>
      </c>
      <c r="I40" s="201" t="e">
        <f>#REF!</f>
        <v>#REF!</v>
      </c>
      <c r="J40" s="198" t="e">
        <f>#REF!</f>
        <v>#REF!</v>
      </c>
      <c r="K40" s="204" t="e">
        <f>#REF!</f>
        <v>#REF!</v>
      </c>
      <c r="L40" s="201" t="e">
        <f>#REF!</f>
        <v>#REF!</v>
      </c>
      <c r="M40" s="201" t="e">
        <f>#REF!</f>
        <v>#REF!</v>
      </c>
      <c r="N40" s="198" t="e">
        <f>#REF!</f>
        <v>#REF!</v>
      </c>
      <c r="O40" s="198" t="e">
        <f>#REF!</f>
        <v>#REF!</v>
      </c>
      <c r="P40" s="198" t="e">
        <f>#REF!</f>
        <v>#REF!</v>
      </c>
    </row>
    <row r="41" spans="1:16" x14ac:dyDescent="0.2">
      <c r="A41" s="198" t="e">
        <f>#REF!</f>
        <v>#REF!</v>
      </c>
      <c r="B41" s="198" t="e">
        <f>#REF!</f>
        <v>#REF!</v>
      </c>
      <c r="C41" s="198" t="e">
        <f>#REF!</f>
        <v>#REF!</v>
      </c>
      <c r="D41" s="198" t="e">
        <f>#REF!</f>
        <v>#REF!</v>
      </c>
      <c r="E41" s="201" t="e">
        <f>#REF!</f>
        <v>#REF!</v>
      </c>
      <c r="F41" s="201" t="e">
        <f>#REF!</f>
        <v>#REF!</v>
      </c>
      <c r="G41" s="201" t="e">
        <f>#REF!</f>
        <v>#REF!</v>
      </c>
      <c r="H41" s="201" t="e">
        <f>#REF!</f>
        <v>#REF!</v>
      </c>
      <c r="I41" s="201" t="e">
        <f>#REF!</f>
        <v>#REF!</v>
      </c>
      <c r="J41" s="198" t="e">
        <f>#REF!</f>
        <v>#REF!</v>
      </c>
      <c r="K41" s="204" t="e">
        <f>#REF!</f>
        <v>#REF!</v>
      </c>
      <c r="L41" s="201" t="e">
        <f>#REF!</f>
        <v>#REF!</v>
      </c>
      <c r="M41" s="201" t="e">
        <f>#REF!</f>
        <v>#REF!</v>
      </c>
      <c r="N41" s="198" t="e">
        <f>#REF!</f>
        <v>#REF!</v>
      </c>
      <c r="O41" s="198" t="e">
        <f>#REF!</f>
        <v>#REF!</v>
      </c>
      <c r="P41" s="198" t="e">
        <f>#REF!</f>
        <v>#REF!</v>
      </c>
    </row>
    <row r="42" spans="1:16" x14ac:dyDescent="0.2">
      <c r="A42" s="198" t="e">
        <f>#REF!</f>
        <v>#REF!</v>
      </c>
      <c r="B42" s="198" t="e">
        <f>#REF!</f>
        <v>#REF!</v>
      </c>
      <c r="C42" s="198" t="e">
        <f>#REF!</f>
        <v>#REF!</v>
      </c>
      <c r="D42" s="198" t="e">
        <f>#REF!</f>
        <v>#REF!</v>
      </c>
      <c r="E42" s="201" t="e">
        <f>#REF!</f>
        <v>#REF!</v>
      </c>
      <c r="F42" s="201" t="e">
        <f>#REF!</f>
        <v>#REF!</v>
      </c>
      <c r="G42" s="201" t="e">
        <f>#REF!</f>
        <v>#REF!</v>
      </c>
      <c r="H42" s="201" t="e">
        <f>#REF!</f>
        <v>#REF!</v>
      </c>
      <c r="I42" s="201" t="e">
        <f>#REF!</f>
        <v>#REF!</v>
      </c>
      <c r="J42" s="198" t="e">
        <f>#REF!</f>
        <v>#REF!</v>
      </c>
      <c r="K42" s="204" t="e">
        <f>#REF!</f>
        <v>#REF!</v>
      </c>
      <c r="L42" s="201" t="e">
        <f>#REF!</f>
        <v>#REF!</v>
      </c>
      <c r="M42" s="201" t="e">
        <f>#REF!</f>
        <v>#REF!</v>
      </c>
      <c r="N42" s="198" t="e">
        <f>#REF!</f>
        <v>#REF!</v>
      </c>
      <c r="O42" s="198" t="e">
        <f>#REF!</f>
        <v>#REF!</v>
      </c>
      <c r="P42" s="198" t="e">
        <f>#REF!</f>
        <v>#REF!</v>
      </c>
    </row>
    <row r="43" spans="1:16" x14ac:dyDescent="0.2">
      <c r="A43" s="198" t="e">
        <f>#REF!</f>
        <v>#REF!</v>
      </c>
      <c r="B43" s="198" t="e">
        <f>#REF!</f>
        <v>#REF!</v>
      </c>
      <c r="C43" s="198" t="e">
        <f>#REF!</f>
        <v>#REF!</v>
      </c>
      <c r="D43" s="198" t="e">
        <f>#REF!</f>
        <v>#REF!</v>
      </c>
      <c r="E43" s="201" t="e">
        <f>#REF!</f>
        <v>#REF!</v>
      </c>
      <c r="F43" s="201" t="e">
        <f>#REF!</f>
        <v>#REF!</v>
      </c>
      <c r="G43" s="201" t="e">
        <f>#REF!</f>
        <v>#REF!</v>
      </c>
      <c r="H43" s="201" t="e">
        <f>#REF!</f>
        <v>#REF!</v>
      </c>
      <c r="I43" s="201" t="e">
        <f>#REF!</f>
        <v>#REF!</v>
      </c>
      <c r="J43" s="198" t="e">
        <f>#REF!</f>
        <v>#REF!</v>
      </c>
      <c r="K43" s="204" t="e">
        <f>#REF!</f>
        <v>#REF!</v>
      </c>
      <c r="L43" s="201" t="e">
        <f>#REF!</f>
        <v>#REF!</v>
      </c>
      <c r="M43" s="201" t="e">
        <f>#REF!</f>
        <v>#REF!</v>
      </c>
      <c r="N43" s="198" t="e">
        <f>#REF!</f>
        <v>#REF!</v>
      </c>
      <c r="O43" s="198" t="e">
        <f>#REF!</f>
        <v>#REF!</v>
      </c>
      <c r="P43" s="198" t="e">
        <f>#REF!</f>
        <v>#REF!</v>
      </c>
    </row>
    <row r="44" spans="1:16" x14ac:dyDescent="0.2">
      <c r="A44" s="198" t="e">
        <f>#REF!</f>
        <v>#REF!</v>
      </c>
      <c r="B44" s="198" t="e">
        <f>#REF!</f>
        <v>#REF!</v>
      </c>
      <c r="C44" s="198" t="e">
        <f>#REF!</f>
        <v>#REF!</v>
      </c>
      <c r="D44" s="198" t="e">
        <f>#REF!</f>
        <v>#REF!</v>
      </c>
      <c r="E44" s="201" t="e">
        <f>#REF!</f>
        <v>#REF!</v>
      </c>
      <c r="F44" s="201" t="e">
        <f>#REF!</f>
        <v>#REF!</v>
      </c>
      <c r="G44" s="201" t="e">
        <f>#REF!</f>
        <v>#REF!</v>
      </c>
      <c r="H44" s="201" t="e">
        <f>#REF!</f>
        <v>#REF!</v>
      </c>
      <c r="I44" s="201" t="e">
        <f>#REF!</f>
        <v>#REF!</v>
      </c>
      <c r="J44" s="198" t="e">
        <f>#REF!</f>
        <v>#REF!</v>
      </c>
      <c r="K44" s="204" t="e">
        <f>#REF!</f>
        <v>#REF!</v>
      </c>
      <c r="L44" s="201" t="e">
        <f>#REF!</f>
        <v>#REF!</v>
      </c>
      <c r="M44" s="201" t="e">
        <f>#REF!</f>
        <v>#REF!</v>
      </c>
      <c r="N44" s="198" t="e">
        <f>#REF!</f>
        <v>#REF!</v>
      </c>
      <c r="O44" s="198" t="e">
        <f>#REF!</f>
        <v>#REF!</v>
      </c>
      <c r="P44" s="198" t="e">
        <f>#REF!</f>
        <v>#REF!</v>
      </c>
    </row>
    <row r="45" spans="1:16" x14ac:dyDescent="0.2">
      <c r="A45" s="198" t="e">
        <f>#REF!</f>
        <v>#REF!</v>
      </c>
      <c r="B45" s="198" t="e">
        <f>#REF!</f>
        <v>#REF!</v>
      </c>
      <c r="C45" s="198" t="e">
        <f>#REF!</f>
        <v>#REF!</v>
      </c>
      <c r="D45" s="198" t="e">
        <f>#REF!</f>
        <v>#REF!</v>
      </c>
      <c r="E45" s="201" t="e">
        <f>#REF!</f>
        <v>#REF!</v>
      </c>
      <c r="F45" s="201" t="e">
        <f>#REF!</f>
        <v>#REF!</v>
      </c>
      <c r="G45" s="201" t="e">
        <f>#REF!</f>
        <v>#REF!</v>
      </c>
      <c r="H45" s="201" t="e">
        <f>#REF!</f>
        <v>#REF!</v>
      </c>
      <c r="I45" s="201" t="e">
        <f>#REF!</f>
        <v>#REF!</v>
      </c>
      <c r="J45" s="198" t="e">
        <f>#REF!</f>
        <v>#REF!</v>
      </c>
      <c r="K45" s="204" t="e">
        <f>#REF!</f>
        <v>#REF!</v>
      </c>
      <c r="L45" s="201" t="e">
        <f>#REF!</f>
        <v>#REF!</v>
      </c>
      <c r="M45" s="201" t="e">
        <f>#REF!</f>
        <v>#REF!</v>
      </c>
      <c r="N45" s="198" t="e">
        <f>#REF!</f>
        <v>#REF!</v>
      </c>
      <c r="O45" s="198" t="e">
        <f>#REF!</f>
        <v>#REF!</v>
      </c>
      <c r="P45" s="198" t="e">
        <f>#REF!</f>
        <v>#REF!</v>
      </c>
    </row>
    <row r="46" spans="1:16" x14ac:dyDescent="0.2">
      <c r="A46" s="198" t="e">
        <f>#REF!</f>
        <v>#REF!</v>
      </c>
      <c r="B46" s="198" t="e">
        <f>#REF!</f>
        <v>#REF!</v>
      </c>
      <c r="C46" s="198" t="e">
        <f>#REF!</f>
        <v>#REF!</v>
      </c>
      <c r="D46" s="198" t="e">
        <f>#REF!</f>
        <v>#REF!</v>
      </c>
      <c r="E46" s="201" t="e">
        <f>#REF!</f>
        <v>#REF!</v>
      </c>
      <c r="F46" s="201" t="e">
        <f>#REF!</f>
        <v>#REF!</v>
      </c>
      <c r="G46" s="201" t="e">
        <f>#REF!</f>
        <v>#REF!</v>
      </c>
      <c r="H46" s="201" t="e">
        <f>#REF!</f>
        <v>#REF!</v>
      </c>
      <c r="I46" s="201" t="e">
        <f>#REF!</f>
        <v>#REF!</v>
      </c>
      <c r="J46" s="198" t="e">
        <f>#REF!</f>
        <v>#REF!</v>
      </c>
      <c r="K46" s="204" t="e">
        <f>#REF!</f>
        <v>#REF!</v>
      </c>
      <c r="L46" s="201" t="e">
        <f>#REF!</f>
        <v>#REF!</v>
      </c>
      <c r="M46" s="201" t="e">
        <f>#REF!</f>
        <v>#REF!</v>
      </c>
      <c r="N46" s="198" t="e">
        <f>#REF!</f>
        <v>#REF!</v>
      </c>
      <c r="O46" s="198" t="e">
        <f>#REF!</f>
        <v>#REF!</v>
      </c>
      <c r="P46" s="198" t="e">
        <f>#REF!</f>
        <v>#REF!</v>
      </c>
    </row>
    <row r="47" spans="1:16" x14ac:dyDescent="0.2">
      <c r="A47" s="198" t="e">
        <f>#REF!</f>
        <v>#REF!</v>
      </c>
      <c r="B47" s="198" t="e">
        <f>#REF!</f>
        <v>#REF!</v>
      </c>
      <c r="C47" s="198" t="e">
        <f>#REF!</f>
        <v>#REF!</v>
      </c>
      <c r="D47" s="198" t="e">
        <f>#REF!</f>
        <v>#REF!</v>
      </c>
      <c r="E47" s="201" t="e">
        <f>#REF!</f>
        <v>#REF!</v>
      </c>
      <c r="F47" s="201" t="e">
        <f>#REF!</f>
        <v>#REF!</v>
      </c>
      <c r="G47" s="201" t="e">
        <f>#REF!</f>
        <v>#REF!</v>
      </c>
      <c r="H47" s="201" t="e">
        <f>#REF!</f>
        <v>#REF!</v>
      </c>
      <c r="I47" s="201" t="e">
        <f>#REF!</f>
        <v>#REF!</v>
      </c>
      <c r="J47" s="198" t="e">
        <f>#REF!</f>
        <v>#REF!</v>
      </c>
      <c r="K47" s="204" t="e">
        <f>#REF!</f>
        <v>#REF!</v>
      </c>
      <c r="L47" s="201" t="e">
        <f>#REF!</f>
        <v>#REF!</v>
      </c>
      <c r="M47" s="201" t="e">
        <f>#REF!</f>
        <v>#REF!</v>
      </c>
      <c r="N47" s="198" t="e">
        <f>#REF!</f>
        <v>#REF!</v>
      </c>
      <c r="O47" s="198" t="e">
        <f>#REF!</f>
        <v>#REF!</v>
      </c>
      <c r="P47" s="198" t="e">
        <f>#REF!</f>
        <v>#REF!</v>
      </c>
    </row>
    <row r="48" spans="1:16" x14ac:dyDescent="0.2">
      <c r="A48" s="198" t="e">
        <f>#REF!</f>
        <v>#REF!</v>
      </c>
      <c r="B48" s="198" t="e">
        <f>#REF!</f>
        <v>#REF!</v>
      </c>
      <c r="C48" s="198" t="e">
        <f>#REF!</f>
        <v>#REF!</v>
      </c>
      <c r="D48" s="198" t="e">
        <f>#REF!</f>
        <v>#REF!</v>
      </c>
      <c r="E48" s="201" t="e">
        <f>#REF!</f>
        <v>#REF!</v>
      </c>
      <c r="F48" s="201" t="e">
        <f>#REF!</f>
        <v>#REF!</v>
      </c>
      <c r="G48" s="201" t="e">
        <f>#REF!</f>
        <v>#REF!</v>
      </c>
      <c r="H48" s="201" t="e">
        <f>#REF!</f>
        <v>#REF!</v>
      </c>
      <c r="I48" s="201" t="e">
        <f>#REF!</f>
        <v>#REF!</v>
      </c>
      <c r="J48" s="198" t="e">
        <f>#REF!</f>
        <v>#REF!</v>
      </c>
      <c r="K48" s="204" t="e">
        <f>#REF!</f>
        <v>#REF!</v>
      </c>
      <c r="L48" s="201" t="e">
        <f>#REF!</f>
        <v>#REF!</v>
      </c>
      <c r="M48" s="201" t="e">
        <f>#REF!</f>
        <v>#REF!</v>
      </c>
      <c r="N48" s="198" t="e">
        <f>#REF!</f>
        <v>#REF!</v>
      </c>
      <c r="O48" s="198" t="e">
        <f>#REF!</f>
        <v>#REF!</v>
      </c>
      <c r="P48" s="198" t="e">
        <f>#REF!</f>
        <v>#REF!</v>
      </c>
    </row>
    <row r="49" spans="1:16" x14ac:dyDescent="0.2">
      <c r="A49" s="198" t="e">
        <f>#REF!</f>
        <v>#REF!</v>
      </c>
      <c r="B49" s="198" t="e">
        <f>#REF!</f>
        <v>#REF!</v>
      </c>
      <c r="C49" s="198" t="e">
        <f>#REF!</f>
        <v>#REF!</v>
      </c>
      <c r="D49" s="198" t="e">
        <f>#REF!</f>
        <v>#REF!</v>
      </c>
      <c r="E49" s="201" t="e">
        <f>#REF!</f>
        <v>#REF!</v>
      </c>
      <c r="F49" s="201" t="e">
        <f>#REF!</f>
        <v>#REF!</v>
      </c>
      <c r="G49" s="201" t="e">
        <f>#REF!</f>
        <v>#REF!</v>
      </c>
      <c r="H49" s="201" t="e">
        <f>#REF!</f>
        <v>#REF!</v>
      </c>
      <c r="I49" s="201" t="e">
        <f>#REF!</f>
        <v>#REF!</v>
      </c>
      <c r="J49" s="198" t="e">
        <f>#REF!</f>
        <v>#REF!</v>
      </c>
      <c r="K49" s="204" t="e">
        <f>#REF!</f>
        <v>#REF!</v>
      </c>
      <c r="L49" s="201" t="e">
        <f>#REF!</f>
        <v>#REF!</v>
      </c>
      <c r="M49" s="201" t="e">
        <f>#REF!</f>
        <v>#REF!</v>
      </c>
      <c r="N49" s="198" t="e">
        <f>#REF!</f>
        <v>#REF!</v>
      </c>
      <c r="O49" s="198" t="e">
        <f>#REF!</f>
        <v>#REF!</v>
      </c>
      <c r="P49" s="198" t="e">
        <f>#REF!</f>
        <v>#REF!</v>
      </c>
    </row>
    <row r="50" spans="1:16" x14ac:dyDescent="0.2">
      <c r="A50" s="198" t="e">
        <f>#REF!</f>
        <v>#REF!</v>
      </c>
      <c r="B50" s="198" t="e">
        <f>#REF!</f>
        <v>#REF!</v>
      </c>
      <c r="C50" s="198" t="e">
        <f>#REF!</f>
        <v>#REF!</v>
      </c>
      <c r="D50" s="198" t="e">
        <f>#REF!</f>
        <v>#REF!</v>
      </c>
      <c r="E50" s="201" t="e">
        <f>#REF!</f>
        <v>#REF!</v>
      </c>
      <c r="F50" s="201" t="e">
        <f>#REF!</f>
        <v>#REF!</v>
      </c>
      <c r="G50" s="201" t="e">
        <f>#REF!</f>
        <v>#REF!</v>
      </c>
      <c r="H50" s="201" t="e">
        <f>#REF!</f>
        <v>#REF!</v>
      </c>
      <c r="I50" s="201" t="e">
        <f>#REF!</f>
        <v>#REF!</v>
      </c>
      <c r="J50" s="198" t="e">
        <f>#REF!</f>
        <v>#REF!</v>
      </c>
      <c r="K50" s="204" t="e">
        <f>#REF!</f>
        <v>#REF!</v>
      </c>
      <c r="L50" s="201" t="e">
        <f>#REF!</f>
        <v>#REF!</v>
      </c>
      <c r="M50" s="201" t="e">
        <f>#REF!</f>
        <v>#REF!</v>
      </c>
      <c r="N50" s="198" t="e">
        <f>#REF!</f>
        <v>#REF!</v>
      </c>
      <c r="O50" s="198" t="e">
        <f>#REF!</f>
        <v>#REF!</v>
      </c>
      <c r="P50" s="198" t="e">
        <f>#REF!</f>
        <v>#REF!</v>
      </c>
    </row>
    <row r="51" spans="1:16" x14ac:dyDescent="0.2">
      <c r="A51" s="198" t="e">
        <f>#REF!</f>
        <v>#REF!</v>
      </c>
    </row>
    <row r="52" spans="1:16" x14ac:dyDescent="0.2">
      <c r="A52" s="198" t="e">
        <f>#REF!</f>
        <v>#REF!</v>
      </c>
    </row>
    <row r="53" spans="1:16" x14ac:dyDescent="0.2">
      <c r="A53" s="198" t="e">
        <f>#REF!</f>
        <v>#REF!</v>
      </c>
    </row>
    <row r="54" spans="1:16" x14ac:dyDescent="0.2">
      <c r="A54" s="198" t="e">
        <f>#REF!</f>
        <v>#REF!</v>
      </c>
    </row>
    <row r="55" spans="1:16" x14ac:dyDescent="0.2">
      <c r="A55" s="198" t="e">
        <f>#REF!</f>
        <v>#REF!</v>
      </c>
    </row>
    <row r="56" spans="1:16" x14ac:dyDescent="0.2">
      <c r="A56" s="198" t="e">
        <f>#REF!</f>
        <v>#REF!</v>
      </c>
    </row>
    <row r="57" spans="1:16" x14ac:dyDescent="0.2">
      <c r="A57" s="198" t="e">
        <f>#REF!</f>
        <v>#REF!</v>
      </c>
    </row>
    <row r="58" spans="1:16" x14ac:dyDescent="0.2">
      <c r="A58" s="198" t="e">
        <f>#REF!</f>
        <v>#REF!</v>
      </c>
    </row>
    <row r="59" spans="1:16" x14ac:dyDescent="0.2">
      <c r="A59" s="198" t="e">
        <f>#REF!</f>
        <v>#REF!</v>
      </c>
    </row>
    <row r="60" spans="1:16" x14ac:dyDescent="0.2">
      <c r="A60" s="198" t="e">
        <f>#REF!</f>
        <v>#REF!</v>
      </c>
    </row>
    <row r="61" spans="1:16" x14ac:dyDescent="0.2">
      <c r="A61" s="198" t="e">
        <f>#REF!</f>
        <v>#REF!</v>
      </c>
    </row>
    <row r="62" spans="1:16" x14ac:dyDescent="0.2">
      <c r="A62" s="198" t="e">
        <f>#REF!</f>
        <v>#REF!</v>
      </c>
    </row>
    <row r="63" spans="1:16" x14ac:dyDescent="0.2">
      <c r="A63" s="198" t="e">
        <f>#REF!</f>
        <v>#REF!</v>
      </c>
    </row>
    <row r="64" spans="1:16" x14ac:dyDescent="0.2">
      <c r="A64" s="198" t="e">
        <f>#REF!</f>
        <v>#REF!</v>
      </c>
    </row>
    <row r="65" spans="1:1" x14ac:dyDescent="0.2">
      <c r="A65" s="198" t="e">
        <f>#REF!</f>
        <v>#REF!</v>
      </c>
    </row>
    <row r="66" spans="1:1" x14ac:dyDescent="0.2">
      <c r="A66" s="198" t="e">
        <f>#REF!</f>
        <v>#REF!</v>
      </c>
    </row>
    <row r="67" spans="1:1" x14ac:dyDescent="0.2">
      <c r="A67" s="198" t="e">
        <f>#REF!</f>
        <v>#REF!</v>
      </c>
    </row>
    <row r="68" spans="1:1" x14ac:dyDescent="0.2">
      <c r="A68" s="198" t="e">
        <f>#REF!</f>
        <v>#REF!</v>
      </c>
    </row>
    <row r="69" spans="1:1" x14ac:dyDescent="0.2">
      <c r="A69" s="198" t="e">
        <f>#REF!</f>
        <v>#REF!</v>
      </c>
    </row>
    <row r="70" spans="1:1" x14ac:dyDescent="0.2">
      <c r="A70" s="198" t="e">
        <f>#REF!</f>
        <v>#REF!</v>
      </c>
    </row>
    <row r="71" spans="1:1" x14ac:dyDescent="0.2">
      <c r="A71" s="198" t="e">
        <f>#REF!</f>
        <v>#REF!</v>
      </c>
    </row>
    <row r="72" spans="1:1" x14ac:dyDescent="0.2">
      <c r="A72" s="198" t="e">
        <f>#REF!</f>
        <v>#REF!</v>
      </c>
    </row>
    <row r="73" spans="1:1" x14ac:dyDescent="0.2">
      <c r="A73" s="198" t="e">
        <f>#REF!</f>
        <v>#REF!</v>
      </c>
    </row>
    <row r="74" spans="1:1" x14ac:dyDescent="0.2">
      <c r="A74" s="198" t="e">
        <f>#REF!</f>
        <v>#REF!</v>
      </c>
    </row>
    <row r="75" spans="1:1" x14ac:dyDescent="0.2">
      <c r="A75" s="198" t="e">
        <f>#REF!</f>
        <v>#REF!</v>
      </c>
    </row>
    <row r="76" spans="1:1" x14ac:dyDescent="0.2">
      <c r="A76" s="198" t="e">
        <f>#REF!</f>
        <v>#REF!</v>
      </c>
    </row>
    <row r="77" spans="1:1" x14ac:dyDescent="0.2">
      <c r="A77" s="198" t="e">
        <f>#REF!</f>
        <v>#REF!</v>
      </c>
    </row>
    <row r="78" spans="1:1" x14ac:dyDescent="0.2">
      <c r="A78" s="198" t="e">
        <f>#REF!</f>
        <v>#REF!</v>
      </c>
    </row>
    <row r="79" spans="1:1" x14ac:dyDescent="0.2">
      <c r="A79" s="198" t="e">
        <f>#REF!</f>
        <v>#REF!</v>
      </c>
    </row>
    <row r="80" spans="1:1" x14ac:dyDescent="0.2">
      <c r="A80" s="198" t="e">
        <f>#REF!</f>
        <v>#REF!</v>
      </c>
    </row>
    <row r="81" spans="1:1" x14ac:dyDescent="0.2">
      <c r="A81" s="198" t="e">
        <f>#REF!</f>
        <v>#REF!</v>
      </c>
    </row>
    <row r="82" spans="1:1" x14ac:dyDescent="0.2">
      <c r="A82" s="198" t="e">
        <f>#REF!</f>
        <v>#REF!</v>
      </c>
    </row>
    <row r="83" spans="1:1" x14ac:dyDescent="0.2">
      <c r="A83" s="198" t="e">
        <f>#REF!</f>
        <v>#REF!</v>
      </c>
    </row>
    <row r="84" spans="1:1" x14ac:dyDescent="0.2">
      <c r="A84" s="198" t="e">
        <f>#REF!</f>
        <v>#REF!</v>
      </c>
    </row>
    <row r="85" spans="1:1" x14ac:dyDescent="0.2">
      <c r="A85" s="198" t="e">
        <f>#REF!</f>
        <v>#REF!</v>
      </c>
    </row>
    <row r="86" spans="1:1" x14ac:dyDescent="0.2">
      <c r="A86" s="198" t="e">
        <f>#REF!</f>
        <v>#REF!</v>
      </c>
    </row>
    <row r="87" spans="1:1" x14ac:dyDescent="0.2">
      <c r="A87" s="198" t="e">
        <f>#REF!</f>
        <v>#REF!</v>
      </c>
    </row>
    <row r="88" spans="1:1" x14ac:dyDescent="0.2">
      <c r="A88" s="198" t="e">
        <f>#REF!</f>
        <v>#REF!</v>
      </c>
    </row>
    <row r="89" spans="1:1" x14ac:dyDescent="0.2">
      <c r="A89" s="198" t="e">
        <f>#REF!</f>
        <v>#REF!</v>
      </c>
    </row>
    <row r="90" spans="1:1" x14ac:dyDescent="0.2">
      <c r="A90" s="198" t="e">
        <f>#REF!</f>
        <v>#REF!</v>
      </c>
    </row>
    <row r="91" spans="1:1" x14ac:dyDescent="0.2">
      <c r="A91" s="198" t="e">
        <f>#REF!</f>
        <v>#REF!</v>
      </c>
    </row>
    <row r="92" spans="1:1" x14ac:dyDescent="0.2">
      <c r="A92" s="198" t="e">
        <f>#REF!</f>
        <v>#REF!</v>
      </c>
    </row>
    <row r="93" spans="1:1" x14ac:dyDescent="0.2">
      <c r="A93" s="198" t="e">
        <f>#REF!</f>
        <v>#REF!</v>
      </c>
    </row>
    <row r="94" spans="1:1" x14ac:dyDescent="0.2">
      <c r="A94" s="198" t="e">
        <f>#REF!</f>
        <v>#REF!</v>
      </c>
    </row>
    <row r="95" spans="1:1" x14ac:dyDescent="0.2">
      <c r="A95" s="198" t="e">
        <f>#REF!</f>
        <v>#REF!</v>
      </c>
    </row>
    <row r="96" spans="1:1" x14ac:dyDescent="0.2">
      <c r="A96" s="198" t="e">
        <f>#REF!</f>
        <v>#REF!</v>
      </c>
    </row>
    <row r="97" spans="1:1" x14ac:dyDescent="0.2">
      <c r="A97" s="198" t="e">
        <f>#REF!</f>
        <v>#REF!</v>
      </c>
    </row>
    <row r="98" spans="1:1" x14ac:dyDescent="0.2">
      <c r="A98" s="198" t="e">
        <f>#REF!</f>
        <v>#REF!</v>
      </c>
    </row>
    <row r="99" spans="1:1" x14ac:dyDescent="0.2">
      <c r="A99" s="198" t="e">
        <f>#REF!</f>
        <v>#REF!</v>
      </c>
    </row>
    <row r="100" spans="1:1" x14ac:dyDescent="0.2">
      <c r="A100" s="198" t="e">
        <f>#REF!</f>
        <v>#REF!</v>
      </c>
    </row>
    <row r="101" spans="1:1" x14ac:dyDescent="0.2">
      <c r="A101" s="198" t="e">
        <f>#REF!</f>
        <v>#REF!</v>
      </c>
    </row>
    <row r="102" spans="1:1" x14ac:dyDescent="0.2">
      <c r="A102" s="198" t="e">
        <f>#REF!</f>
        <v>#REF!</v>
      </c>
    </row>
    <row r="103" spans="1:1" x14ac:dyDescent="0.2">
      <c r="A103" s="198" t="e">
        <f>#REF!</f>
        <v>#REF!</v>
      </c>
    </row>
    <row r="104" spans="1:1" x14ac:dyDescent="0.2">
      <c r="A104" s="198" t="e">
        <f>#REF!</f>
        <v>#REF!</v>
      </c>
    </row>
    <row r="105" spans="1:1" x14ac:dyDescent="0.2">
      <c r="A105" s="198" t="e">
        <f>#REF!</f>
        <v>#REF!</v>
      </c>
    </row>
    <row r="106" spans="1:1" x14ac:dyDescent="0.2">
      <c r="A106" s="198" t="e">
        <f>#REF!</f>
        <v>#REF!</v>
      </c>
    </row>
    <row r="107" spans="1:1" x14ac:dyDescent="0.2">
      <c r="A107" s="198" t="e">
        <f>#REF!</f>
        <v>#REF!</v>
      </c>
    </row>
    <row r="108" spans="1:1" x14ac:dyDescent="0.2">
      <c r="A108" s="198" t="e">
        <f>#REF!</f>
        <v>#REF!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A815F-7C0C-4A68-A481-A6EED39BB6D4}">
  <sheetPr>
    <tabColor rgb="FF99CCFF"/>
  </sheetPr>
  <dimension ref="A3:E28"/>
  <sheetViews>
    <sheetView workbookViewId="0">
      <selection activeCell="A12" sqref="A12"/>
      <pivotSelection pane="bottomRight" showHeader="1" axis="axisRow" dimension="1" activeRow="4" previousRow="4" click="1" r:id="rId1">
        <pivotArea dataOnly="0" labelOnly="1" fieldPosition="0">
          <references count="1">
            <reference field="6" count="0"/>
          </references>
        </pivotArea>
      </pivotSelection>
    </sheetView>
  </sheetViews>
  <sheetFormatPr defaultRowHeight="12.75" x14ac:dyDescent="0.2"/>
  <cols>
    <col min="1" max="1" width="17.85546875" bestFit="1" customWidth="1"/>
    <col min="2" max="2" width="47.85546875" bestFit="1" customWidth="1"/>
    <col min="3" max="3" width="26.7109375" bestFit="1" customWidth="1"/>
    <col min="4" max="4" width="25.42578125" bestFit="1" customWidth="1"/>
    <col min="5" max="5" width="26" bestFit="1" customWidth="1"/>
  </cols>
  <sheetData>
    <row r="3" spans="1:5" x14ac:dyDescent="0.2">
      <c r="A3" s="344" t="s">
        <v>78</v>
      </c>
      <c r="B3" t="s">
        <v>358</v>
      </c>
      <c r="C3" t="s">
        <v>370</v>
      </c>
      <c r="D3" t="s">
        <v>371</v>
      </c>
      <c r="E3" t="s">
        <v>369</v>
      </c>
    </row>
    <row r="4" spans="1:5" x14ac:dyDescent="0.2">
      <c r="A4" s="345" t="s">
        <v>494</v>
      </c>
      <c r="B4" t="e">
        <v>#REF!</v>
      </c>
      <c r="C4" t="e">
        <v>#REF!</v>
      </c>
      <c r="D4" t="e">
        <v>#REF!</v>
      </c>
      <c r="E4">
        <v>0</v>
      </c>
    </row>
    <row r="5" spans="1:5" x14ac:dyDescent="0.2">
      <c r="A5" s="346" t="s">
        <v>494</v>
      </c>
      <c r="B5" t="e">
        <v>#REF!</v>
      </c>
      <c r="C5" t="e">
        <v>#REF!</v>
      </c>
      <c r="D5" t="e">
        <v>#REF!</v>
      </c>
      <c r="E5">
        <v>0</v>
      </c>
    </row>
    <row r="6" spans="1:5" x14ac:dyDescent="0.2">
      <c r="A6" s="345" t="s">
        <v>79</v>
      </c>
      <c r="B6" t="e">
        <v>#REF!</v>
      </c>
      <c r="C6" t="e">
        <v>#REF!</v>
      </c>
      <c r="D6" t="e">
        <v>#REF!</v>
      </c>
      <c r="E6">
        <v>0</v>
      </c>
    </row>
    <row r="24" spans="3:3" x14ac:dyDescent="0.2">
      <c r="C24">
        <v>2017636.81</v>
      </c>
    </row>
    <row r="25" spans="3:3" x14ac:dyDescent="0.2">
      <c r="C25">
        <f>+C24-10.4</f>
        <v>2017626.4100000001</v>
      </c>
    </row>
    <row r="27" spans="3:3" x14ac:dyDescent="0.2">
      <c r="C27" t="e">
        <f>+C25+GETPIVOTDATA("Somma di di cui INTERESSI",$A$3)</f>
        <v>#REF!</v>
      </c>
    </row>
    <row r="28" spans="3:3" x14ac:dyDescent="0.2">
      <c r="C28" s="425" t="e">
        <f>+C27-GETPIVOTDATA("Somma di BENEFICIO COMPLESSIVO DETERMINATO",$A$3)</f>
        <v>#REF!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330F6-A392-46CC-B7E4-8631C26CD71F}">
  <sheetPr>
    <tabColor rgb="FF99CCFF"/>
  </sheetPr>
  <dimension ref="B2:F20"/>
  <sheetViews>
    <sheetView zoomScale="160" zoomScaleNormal="160" workbookViewId="0">
      <selection activeCell="A12" sqref="A12"/>
    </sheetView>
  </sheetViews>
  <sheetFormatPr defaultColWidth="9.140625" defaultRowHeight="12.75" x14ac:dyDescent="0.2"/>
  <cols>
    <col min="1" max="1" width="6" style="258" customWidth="1"/>
    <col min="2" max="2" width="42.85546875" style="258" bestFit="1" customWidth="1"/>
    <col min="3" max="6" width="20.7109375" style="258" customWidth="1"/>
    <col min="7" max="16384" width="9.140625" style="258"/>
  </cols>
  <sheetData>
    <row r="2" spans="2:6" ht="28.5" customHeight="1" x14ac:dyDescent="0.2">
      <c r="C2" s="487" t="s">
        <v>346</v>
      </c>
      <c r="D2" s="488"/>
      <c r="E2" s="488"/>
      <c r="F2" s="489"/>
    </row>
    <row r="3" spans="2:6" ht="36" customHeight="1" x14ac:dyDescent="0.2">
      <c r="C3" s="422" t="s">
        <v>345</v>
      </c>
      <c r="D3" s="422" t="s">
        <v>396</v>
      </c>
      <c r="E3" s="422" t="s">
        <v>397</v>
      </c>
      <c r="F3" s="422" t="s">
        <v>15</v>
      </c>
    </row>
    <row r="4" spans="2:6" s="351" customFormat="1" x14ac:dyDescent="0.2">
      <c r="B4" s="426" t="s">
        <v>21</v>
      </c>
      <c r="C4" s="429">
        <f>+SUM(C5:C10)</f>
        <v>1718009.85</v>
      </c>
      <c r="D4" s="292">
        <f t="shared" ref="D4:F4" si="0">+SUM(D5:D10)</f>
        <v>1706629.8900000001</v>
      </c>
      <c r="E4" s="428">
        <f t="shared" si="0"/>
        <v>0</v>
      </c>
      <c r="F4" s="292">
        <f t="shared" si="0"/>
        <v>11379.960000000001</v>
      </c>
    </row>
    <row r="5" spans="2:6" x14ac:dyDescent="0.2">
      <c r="B5" s="427" t="s">
        <v>28</v>
      </c>
      <c r="C5" s="430">
        <v>294796.76</v>
      </c>
      <c r="D5" s="293">
        <v>292363.30000000005</v>
      </c>
      <c r="E5" s="350">
        <v>0</v>
      </c>
      <c r="F5" s="293">
        <v>2433.46</v>
      </c>
    </row>
    <row r="6" spans="2:6" x14ac:dyDescent="0.2">
      <c r="B6" s="427" t="s">
        <v>374</v>
      </c>
      <c r="C6" s="430">
        <v>66289.69</v>
      </c>
      <c r="D6" s="293">
        <v>66289.69</v>
      </c>
      <c r="E6" s="350">
        <v>0</v>
      </c>
      <c r="F6" s="293">
        <v>0</v>
      </c>
    </row>
    <row r="7" spans="2:6" x14ac:dyDescent="0.2">
      <c r="B7" s="427" t="s">
        <v>27</v>
      </c>
      <c r="C7" s="430">
        <v>237913.5</v>
      </c>
      <c r="D7" s="293">
        <v>236762.06000000003</v>
      </c>
      <c r="E7" s="350">
        <v>0</v>
      </c>
      <c r="F7" s="293">
        <v>1151.44</v>
      </c>
    </row>
    <row r="8" spans="2:6" x14ac:dyDescent="0.2">
      <c r="B8" s="427" t="s">
        <v>24</v>
      </c>
      <c r="C8" s="430">
        <v>166995</v>
      </c>
      <c r="D8" s="293">
        <v>165218.21</v>
      </c>
      <c r="E8" s="350">
        <v>0</v>
      </c>
      <c r="F8" s="293">
        <v>1776.79</v>
      </c>
    </row>
    <row r="9" spans="2:6" x14ac:dyDescent="0.2">
      <c r="B9" s="427" t="s">
        <v>29</v>
      </c>
      <c r="C9" s="430">
        <v>577291.49</v>
      </c>
      <c r="D9" s="293">
        <v>572740.96000000008</v>
      </c>
      <c r="E9" s="350">
        <v>0</v>
      </c>
      <c r="F9" s="293">
        <v>4550.53</v>
      </c>
    </row>
    <row r="10" spans="2:6" x14ac:dyDescent="0.2">
      <c r="B10" s="427" t="s">
        <v>30</v>
      </c>
      <c r="C10" s="430">
        <v>374723.41000000003</v>
      </c>
      <c r="D10" s="293">
        <v>373255.67000000004</v>
      </c>
      <c r="E10" s="350">
        <v>0</v>
      </c>
      <c r="F10" s="293">
        <v>1467.74</v>
      </c>
    </row>
    <row r="11" spans="2:6" s="351" customFormat="1" x14ac:dyDescent="0.2">
      <c r="B11" s="426" t="s">
        <v>22</v>
      </c>
      <c r="C11" s="429">
        <f>+SUM(C12:C15)</f>
        <v>314495.64</v>
      </c>
      <c r="D11" s="292">
        <f t="shared" ref="D11:F11" si="1">+SUM(D12:D15)</f>
        <v>310996.52</v>
      </c>
      <c r="E11" s="428">
        <f t="shared" si="1"/>
        <v>0</v>
      </c>
      <c r="F11" s="292">
        <f t="shared" si="1"/>
        <v>3499.12</v>
      </c>
    </row>
    <row r="12" spans="2:6" x14ac:dyDescent="0.2">
      <c r="B12" s="427" t="s">
        <v>28</v>
      </c>
      <c r="C12" s="430">
        <v>62431.67</v>
      </c>
      <c r="D12" s="293">
        <v>62208.6</v>
      </c>
      <c r="E12" s="350">
        <v>0</v>
      </c>
      <c r="F12" s="293">
        <v>223.07</v>
      </c>
    </row>
    <row r="13" spans="2:6" x14ac:dyDescent="0.2">
      <c r="B13" s="427" t="s">
        <v>27</v>
      </c>
      <c r="C13" s="430">
        <v>151670.04</v>
      </c>
      <c r="D13" s="293">
        <v>151644.84</v>
      </c>
      <c r="E13" s="350">
        <v>0</v>
      </c>
      <c r="F13" s="293">
        <v>25.2</v>
      </c>
    </row>
    <row r="14" spans="2:6" x14ac:dyDescent="0.2">
      <c r="B14" s="427" t="s">
        <v>24</v>
      </c>
      <c r="C14" s="430">
        <v>45000.01</v>
      </c>
      <c r="D14" s="293">
        <v>42393.15</v>
      </c>
      <c r="E14" s="350">
        <v>0</v>
      </c>
      <c r="F14" s="293">
        <v>2606.86</v>
      </c>
    </row>
    <row r="15" spans="2:6" x14ac:dyDescent="0.2">
      <c r="B15" s="427" t="s">
        <v>29</v>
      </c>
      <c r="C15" s="430">
        <v>55393.919999999998</v>
      </c>
      <c r="D15" s="293">
        <v>54749.93</v>
      </c>
      <c r="E15" s="350">
        <v>0</v>
      </c>
      <c r="F15" s="293">
        <v>643.99</v>
      </c>
    </row>
    <row r="16" spans="2:6" s="351" customFormat="1" x14ac:dyDescent="0.2">
      <c r="B16" s="426" t="s">
        <v>355</v>
      </c>
      <c r="C16" s="429">
        <f>+C4+C11</f>
        <v>2032505.4900000002</v>
      </c>
      <c r="D16" s="292">
        <f t="shared" ref="D16:F16" si="2">+D4+D11</f>
        <v>2017626.4100000001</v>
      </c>
      <c r="E16" s="428">
        <f t="shared" si="2"/>
        <v>0</v>
      </c>
      <c r="F16" s="292">
        <f t="shared" si="2"/>
        <v>14879.080000000002</v>
      </c>
    </row>
    <row r="20" spans="4:4" x14ac:dyDescent="0.2">
      <c r="D20" s="424">
        <f>+D16+E16+F16</f>
        <v>2032505.4900000002</v>
      </c>
    </row>
  </sheetData>
  <mergeCells count="1">
    <mergeCell ref="C2:F2"/>
  </mergeCells>
  <pageMargins left="0.7" right="0.7" top="0.75" bottom="0.75" header="0.3" footer="0.3"/>
  <ignoredErrors>
    <ignoredError sqref="C1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9CCFF"/>
  </sheetPr>
  <dimension ref="A1:V82"/>
  <sheetViews>
    <sheetView zoomScale="55" zoomScaleNormal="55" workbookViewId="0">
      <pane ySplit="1" topLeftCell="A47" activePane="bottomLeft" state="frozen"/>
      <selection activeCell="A12" sqref="A12"/>
      <selection pane="bottomLeft" activeCell="A12" sqref="A12"/>
    </sheetView>
  </sheetViews>
  <sheetFormatPr defaultColWidth="31.42578125" defaultRowHeight="15.75" x14ac:dyDescent="0.2"/>
  <cols>
    <col min="1" max="1" width="43.28515625" style="302" bestFit="1" customWidth="1"/>
    <col min="2" max="2" width="26.42578125" style="303" bestFit="1" customWidth="1"/>
    <col min="3" max="3" width="65.28515625" style="303" bestFit="1" customWidth="1"/>
    <col min="4" max="4" width="120.42578125" style="303" bestFit="1" customWidth="1"/>
    <col min="5" max="5" width="32.85546875" style="303" bestFit="1" customWidth="1"/>
    <col min="6" max="6" width="26.140625" style="304" bestFit="1" customWidth="1"/>
    <col min="7" max="7" width="38" style="303" bestFit="1" customWidth="1"/>
    <col min="8" max="8" width="53.7109375" style="303" bestFit="1" customWidth="1"/>
    <col min="9" max="9" width="37.85546875" style="303" bestFit="1" customWidth="1"/>
    <col min="10" max="10" width="99.140625" style="303" bestFit="1" customWidth="1"/>
    <col min="11" max="11" width="30" style="304" bestFit="1" customWidth="1"/>
    <col min="12" max="12" width="39.5703125" style="303" bestFit="1" customWidth="1"/>
    <col min="13" max="13" width="34.42578125" style="304" bestFit="1" customWidth="1"/>
    <col min="14" max="14" width="33.42578125" style="303" bestFit="1" customWidth="1"/>
    <col min="15" max="15" width="30" style="304" bestFit="1" customWidth="1"/>
    <col min="16" max="16" width="30" style="305" customWidth="1"/>
    <col min="17" max="17" width="30.85546875" style="305" bestFit="1" customWidth="1"/>
    <col min="18" max="18" width="26" style="305" customWidth="1"/>
    <col min="19" max="19" width="25.85546875" style="305" customWidth="1"/>
    <col min="20" max="20" width="28.7109375" style="305" bestFit="1" customWidth="1"/>
    <col min="21" max="21" width="24.85546875" style="305" bestFit="1" customWidth="1"/>
    <col min="22" max="22" width="31.42578125" style="306"/>
    <col min="23" max="16384" width="31.42578125" style="303"/>
  </cols>
  <sheetData>
    <row r="1" spans="1:22" s="323" customFormat="1" ht="106.5" customHeight="1" x14ac:dyDescent="0.2">
      <c r="A1" s="320" t="s">
        <v>1</v>
      </c>
      <c r="B1" s="320" t="s">
        <v>373</v>
      </c>
      <c r="C1" s="320" t="s">
        <v>398</v>
      </c>
      <c r="D1" s="320" t="s">
        <v>3</v>
      </c>
      <c r="E1" s="320" t="s">
        <v>4</v>
      </c>
      <c r="F1" s="321" t="s">
        <v>5</v>
      </c>
      <c r="G1" s="320" t="s">
        <v>6</v>
      </c>
      <c r="H1" s="320" t="s">
        <v>89</v>
      </c>
      <c r="I1" s="320" t="s">
        <v>7</v>
      </c>
      <c r="J1" s="320" t="s">
        <v>25</v>
      </c>
      <c r="K1" s="321" t="s">
        <v>8</v>
      </c>
      <c r="L1" s="320" t="s">
        <v>9</v>
      </c>
      <c r="M1" s="321" t="s">
        <v>10</v>
      </c>
      <c r="N1" s="320" t="s">
        <v>11</v>
      </c>
      <c r="O1" s="321" t="s">
        <v>12</v>
      </c>
      <c r="P1" s="322" t="s">
        <v>54</v>
      </c>
      <c r="Q1" s="322" t="s">
        <v>340</v>
      </c>
      <c r="R1" s="322" t="s">
        <v>367</v>
      </c>
      <c r="S1" s="322" t="s">
        <v>341</v>
      </c>
      <c r="T1" s="322" t="s">
        <v>372</v>
      </c>
      <c r="U1" s="322" t="s">
        <v>342</v>
      </c>
      <c r="V1" s="408"/>
    </row>
    <row r="2" spans="1:22" ht="56.25" customHeight="1" x14ac:dyDescent="0.2">
      <c r="A2" s="319" t="e">
        <f>+#REF!</f>
        <v>#REF!</v>
      </c>
      <c r="B2" s="316" t="e">
        <f>+#REF!</f>
        <v>#REF!</v>
      </c>
      <c r="C2" s="316" t="e">
        <f>+#REF!</f>
        <v>#REF!</v>
      </c>
      <c r="D2" s="316" t="e">
        <f>+#REF!</f>
        <v>#REF!</v>
      </c>
      <c r="E2" s="316" t="e">
        <f>+#REF!</f>
        <v>#REF!</v>
      </c>
      <c r="F2" s="317" t="e">
        <f>+#REF!</f>
        <v>#REF!</v>
      </c>
      <c r="G2" s="316" t="e">
        <f>+#REF!</f>
        <v>#REF!</v>
      </c>
      <c r="H2" s="316" t="e">
        <f>+#REF!</f>
        <v>#REF!</v>
      </c>
      <c r="I2" s="316" t="e">
        <f>+#REF!</f>
        <v>#REF!</v>
      </c>
      <c r="J2" s="316" t="e">
        <f>+#REF!</f>
        <v>#REF!</v>
      </c>
      <c r="K2" s="317" t="e">
        <f>+#REF!</f>
        <v>#REF!</v>
      </c>
      <c r="L2" s="316" t="e">
        <f>+#REF!</f>
        <v>#REF!</v>
      </c>
      <c r="M2" s="316" t="e">
        <f>+#REF!</f>
        <v>#REF!</v>
      </c>
      <c r="N2" s="316" t="e">
        <f>+#REF!</f>
        <v>#REF!</v>
      </c>
      <c r="O2" s="317" t="e">
        <f>+#REF!</f>
        <v>#REF!</v>
      </c>
      <c r="P2" s="318" t="e">
        <f>+#REF!</f>
        <v>#REF!</v>
      </c>
      <c r="Q2" s="318" t="e">
        <f>+#REF!</f>
        <v>#REF!</v>
      </c>
      <c r="R2" s="318">
        <v>0</v>
      </c>
      <c r="S2" s="318" t="e">
        <f>+#REF!</f>
        <v>#REF!</v>
      </c>
      <c r="T2" s="318" t="e">
        <f>+#REF!</f>
        <v>#REF!</v>
      </c>
      <c r="U2" s="318" t="e">
        <f>+#REF!</f>
        <v>#REF!</v>
      </c>
    </row>
    <row r="3" spans="1:22" ht="55.5" customHeight="1" x14ac:dyDescent="0.2">
      <c r="A3" s="319" t="e">
        <f>+#REF!</f>
        <v>#REF!</v>
      </c>
      <c r="B3" s="316" t="e">
        <f>+#REF!</f>
        <v>#REF!</v>
      </c>
      <c r="C3" s="316" t="e">
        <f>+#REF!</f>
        <v>#REF!</v>
      </c>
      <c r="D3" s="316" t="e">
        <f>+#REF!</f>
        <v>#REF!</v>
      </c>
      <c r="E3" s="316" t="e">
        <f>+#REF!</f>
        <v>#REF!</v>
      </c>
      <c r="F3" s="317" t="e">
        <f>+#REF!</f>
        <v>#REF!</v>
      </c>
      <c r="G3" s="316" t="e">
        <f>+#REF!</f>
        <v>#REF!</v>
      </c>
      <c r="H3" s="316" t="e">
        <f>+#REF!</f>
        <v>#REF!</v>
      </c>
      <c r="I3" s="316" t="e">
        <f>+#REF!</f>
        <v>#REF!</v>
      </c>
      <c r="J3" s="316" t="e">
        <f>+#REF!</f>
        <v>#REF!</v>
      </c>
      <c r="K3" s="317" t="e">
        <f>+#REF!</f>
        <v>#REF!</v>
      </c>
      <c r="L3" s="316" t="e">
        <f>+#REF!</f>
        <v>#REF!</v>
      </c>
      <c r="M3" s="316" t="e">
        <f>+#REF!</f>
        <v>#REF!</v>
      </c>
      <c r="N3" s="316" t="e">
        <f>+#REF!</f>
        <v>#REF!</v>
      </c>
      <c r="O3" s="317" t="e">
        <f>+#REF!</f>
        <v>#REF!</v>
      </c>
      <c r="P3" s="318" t="e">
        <f>+#REF!</f>
        <v>#REF!</v>
      </c>
      <c r="Q3" s="318" t="e">
        <f>+#REF!</f>
        <v>#REF!</v>
      </c>
      <c r="R3" s="318">
        <v>0</v>
      </c>
      <c r="S3" s="318" t="e">
        <f>+#REF!</f>
        <v>#REF!</v>
      </c>
      <c r="T3" s="318" t="e">
        <f>+#REF!</f>
        <v>#REF!</v>
      </c>
      <c r="U3" s="318" t="e">
        <f>+#REF!</f>
        <v>#REF!</v>
      </c>
    </row>
    <row r="4" spans="1:22" ht="55.5" customHeight="1" x14ac:dyDescent="0.2">
      <c r="A4" s="319" t="e">
        <f>+#REF!</f>
        <v>#REF!</v>
      </c>
      <c r="B4" s="316" t="e">
        <f>+#REF!</f>
        <v>#REF!</v>
      </c>
      <c r="C4" s="316" t="e">
        <f>+#REF!</f>
        <v>#REF!</v>
      </c>
      <c r="D4" s="316" t="e">
        <f>+#REF!</f>
        <v>#REF!</v>
      </c>
      <c r="E4" s="316" t="e">
        <f>+#REF!</f>
        <v>#REF!</v>
      </c>
      <c r="F4" s="317" t="e">
        <f>+#REF!</f>
        <v>#REF!</v>
      </c>
      <c r="G4" s="316" t="e">
        <f>+#REF!</f>
        <v>#REF!</v>
      </c>
      <c r="H4" s="316" t="e">
        <f>+#REF!</f>
        <v>#REF!</v>
      </c>
      <c r="I4" s="316" t="e">
        <f>+#REF!</f>
        <v>#REF!</v>
      </c>
      <c r="J4" s="316" t="e">
        <f>+#REF!</f>
        <v>#REF!</v>
      </c>
      <c r="K4" s="317" t="e">
        <f>+#REF!</f>
        <v>#REF!</v>
      </c>
      <c r="L4" s="316" t="e">
        <f>+#REF!</f>
        <v>#REF!</v>
      </c>
      <c r="M4" s="316" t="e">
        <f>+#REF!</f>
        <v>#REF!</v>
      </c>
      <c r="N4" s="316" t="e">
        <f>+#REF!</f>
        <v>#REF!</v>
      </c>
      <c r="O4" s="317" t="e">
        <f>+#REF!</f>
        <v>#REF!</v>
      </c>
      <c r="P4" s="318" t="e">
        <f>+#REF!</f>
        <v>#REF!</v>
      </c>
      <c r="Q4" s="318" t="e">
        <f>+#REF!</f>
        <v>#REF!</v>
      </c>
      <c r="R4" s="318">
        <v>0</v>
      </c>
      <c r="S4" s="318" t="e">
        <f>+#REF!</f>
        <v>#REF!</v>
      </c>
      <c r="T4" s="318" t="e">
        <f>+#REF!</f>
        <v>#REF!</v>
      </c>
      <c r="U4" s="318" t="e">
        <f>+#REF!</f>
        <v>#REF!</v>
      </c>
    </row>
    <row r="5" spans="1:22" ht="55.5" customHeight="1" x14ac:dyDescent="0.2">
      <c r="A5" s="319" t="e">
        <f>+#REF!</f>
        <v>#REF!</v>
      </c>
      <c r="B5" s="316" t="e">
        <f>+#REF!</f>
        <v>#REF!</v>
      </c>
      <c r="C5" s="316" t="e">
        <f>+#REF!</f>
        <v>#REF!</v>
      </c>
      <c r="D5" s="316" t="e">
        <f>+#REF!</f>
        <v>#REF!</v>
      </c>
      <c r="E5" s="316" t="e">
        <f>+#REF!</f>
        <v>#REF!</v>
      </c>
      <c r="F5" s="317" t="e">
        <f>+#REF!</f>
        <v>#REF!</v>
      </c>
      <c r="G5" s="316" t="e">
        <f>+#REF!</f>
        <v>#REF!</v>
      </c>
      <c r="H5" s="316" t="e">
        <f>+#REF!</f>
        <v>#REF!</v>
      </c>
      <c r="I5" s="316" t="e">
        <f>+#REF!</f>
        <v>#REF!</v>
      </c>
      <c r="J5" s="316" t="e">
        <f>+#REF!</f>
        <v>#REF!</v>
      </c>
      <c r="K5" s="317" t="e">
        <f>+#REF!</f>
        <v>#REF!</v>
      </c>
      <c r="L5" s="316" t="e">
        <f>+#REF!</f>
        <v>#REF!</v>
      </c>
      <c r="M5" s="316" t="e">
        <f>+#REF!</f>
        <v>#REF!</v>
      </c>
      <c r="N5" s="316" t="e">
        <f>+#REF!</f>
        <v>#REF!</v>
      </c>
      <c r="O5" s="317" t="e">
        <f>+#REF!</f>
        <v>#REF!</v>
      </c>
      <c r="P5" s="318" t="e">
        <f>+#REF!</f>
        <v>#REF!</v>
      </c>
      <c r="Q5" s="318" t="e">
        <f>+#REF!</f>
        <v>#REF!</v>
      </c>
      <c r="R5" s="318">
        <v>0</v>
      </c>
      <c r="S5" s="318" t="e">
        <f>+#REF!</f>
        <v>#REF!</v>
      </c>
      <c r="T5" s="318" t="e">
        <f>+#REF!</f>
        <v>#REF!</v>
      </c>
      <c r="U5" s="318" t="e">
        <f>+#REF!</f>
        <v>#REF!</v>
      </c>
    </row>
    <row r="6" spans="1:22" ht="55.5" customHeight="1" x14ac:dyDescent="0.2">
      <c r="A6" s="319" t="e">
        <f>+#REF!</f>
        <v>#REF!</v>
      </c>
      <c r="B6" s="316" t="e">
        <f>+#REF!</f>
        <v>#REF!</v>
      </c>
      <c r="C6" s="316" t="e">
        <f>+#REF!</f>
        <v>#REF!</v>
      </c>
      <c r="D6" s="316" t="e">
        <f>+#REF!</f>
        <v>#REF!</v>
      </c>
      <c r="E6" s="316" t="e">
        <f>+#REF!</f>
        <v>#REF!</v>
      </c>
      <c r="F6" s="317" t="e">
        <f>+#REF!</f>
        <v>#REF!</v>
      </c>
      <c r="G6" s="316" t="e">
        <f>+#REF!</f>
        <v>#REF!</v>
      </c>
      <c r="H6" s="316" t="e">
        <f>+#REF!</f>
        <v>#REF!</v>
      </c>
      <c r="I6" s="316" t="e">
        <f>+#REF!</f>
        <v>#REF!</v>
      </c>
      <c r="J6" s="316" t="e">
        <f>+#REF!</f>
        <v>#REF!</v>
      </c>
      <c r="K6" s="317" t="e">
        <f>+#REF!</f>
        <v>#REF!</v>
      </c>
      <c r="L6" s="316" t="e">
        <f>+#REF!</f>
        <v>#REF!</v>
      </c>
      <c r="M6" s="316" t="e">
        <f>+#REF!</f>
        <v>#REF!</v>
      </c>
      <c r="N6" s="316" t="e">
        <f>+#REF!</f>
        <v>#REF!</v>
      </c>
      <c r="O6" s="317" t="e">
        <f>+#REF!</f>
        <v>#REF!</v>
      </c>
      <c r="P6" s="318" t="e">
        <f>+#REF!</f>
        <v>#REF!</v>
      </c>
      <c r="Q6" s="318" t="e">
        <f>+#REF!</f>
        <v>#REF!</v>
      </c>
      <c r="R6" s="318">
        <v>0</v>
      </c>
      <c r="S6" s="318" t="e">
        <f>+#REF!</f>
        <v>#REF!</v>
      </c>
      <c r="T6" s="318" t="e">
        <f>+#REF!</f>
        <v>#REF!</v>
      </c>
      <c r="U6" s="318" t="e">
        <f>+#REF!</f>
        <v>#REF!</v>
      </c>
    </row>
    <row r="7" spans="1:22" ht="55.5" customHeight="1" x14ac:dyDescent="0.2">
      <c r="A7" s="319" t="e">
        <f>+#REF!</f>
        <v>#REF!</v>
      </c>
      <c r="B7" s="316" t="e">
        <f>+#REF!</f>
        <v>#REF!</v>
      </c>
      <c r="C7" s="316" t="e">
        <f>+#REF!</f>
        <v>#REF!</v>
      </c>
      <c r="D7" s="316" t="e">
        <f>+#REF!</f>
        <v>#REF!</v>
      </c>
      <c r="E7" s="316" t="e">
        <f>+#REF!</f>
        <v>#REF!</v>
      </c>
      <c r="F7" s="317" t="e">
        <f>+#REF!</f>
        <v>#REF!</v>
      </c>
      <c r="G7" s="316" t="e">
        <f>+#REF!</f>
        <v>#REF!</v>
      </c>
      <c r="H7" s="316" t="e">
        <f>+#REF!</f>
        <v>#REF!</v>
      </c>
      <c r="I7" s="316" t="e">
        <f>+#REF!</f>
        <v>#REF!</v>
      </c>
      <c r="J7" s="316" t="e">
        <f>+#REF!</f>
        <v>#REF!</v>
      </c>
      <c r="K7" s="317" t="e">
        <f>+#REF!</f>
        <v>#REF!</v>
      </c>
      <c r="L7" s="316" t="e">
        <f>+#REF!</f>
        <v>#REF!</v>
      </c>
      <c r="M7" s="316" t="e">
        <f>+#REF!</f>
        <v>#REF!</v>
      </c>
      <c r="N7" s="316" t="e">
        <f>+#REF!</f>
        <v>#REF!</v>
      </c>
      <c r="O7" s="317" t="e">
        <f>+#REF!</f>
        <v>#REF!</v>
      </c>
      <c r="P7" s="318" t="e">
        <f>+#REF!</f>
        <v>#REF!</v>
      </c>
      <c r="Q7" s="318" t="e">
        <f>+#REF!</f>
        <v>#REF!</v>
      </c>
      <c r="R7" s="318">
        <v>0</v>
      </c>
      <c r="S7" s="318" t="e">
        <f>+#REF!</f>
        <v>#REF!</v>
      </c>
      <c r="T7" s="318" t="e">
        <f>+#REF!</f>
        <v>#REF!</v>
      </c>
      <c r="U7" s="318" t="e">
        <f>+#REF!</f>
        <v>#REF!</v>
      </c>
    </row>
    <row r="8" spans="1:22" ht="55.5" customHeight="1" x14ac:dyDescent="0.2">
      <c r="A8" s="319" t="e">
        <f>+#REF!</f>
        <v>#REF!</v>
      </c>
      <c r="B8" s="316" t="e">
        <f>+#REF!</f>
        <v>#REF!</v>
      </c>
      <c r="C8" s="316" t="e">
        <f>+#REF!</f>
        <v>#REF!</v>
      </c>
      <c r="D8" s="316" t="e">
        <f>+#REF!</f>
        <v>#REF!</v>
      </c>
      <c r="E8" s="316" t="e">
        <f>+#REF!</f>
        <v>#REF!</v>
      </c>
      <c r="F8" s="317" t="e">
        <f>+#REF!</f>
        <v>#REF!</v>
      </c>
      <c r="G8" s="316" t="e">
        <f>+#REF!</f>
        <v>#REF!</v>
      </c>
      <c r="H8" s="316" t="e">
        <f>+#REF!</f>
        <v>#REF!</v>
      </c>
      <c r="I8" s="316" t="e">
        <f>+#REF!</f>
        <v>#REF!</v>
      </c>
      <c r="J8" s="316" t="e">
        <f>+#REF!</f>
        <v>#REF!</v>
      </c>
      <c r="K8" s="317" t="e">
        <f>+#REF!</f>
        <v>#REF!</v>
      </c>
      <c r="L8" s="316" t="e">
        <f>+#REF!</f>
        <v>#REF!</v>
      </c>
      <c r="M8" s="316" t="e">
        <f>+#REF!</f>
        <v>#REF!</v>
      </c>
      <c r="N8" s="316" t="e">
        <f>+#REF!</f>
        <v>#REF!</v>
      </c>
      <c r="O8" s="317" t="e">
        <f>+#REF!</f>
        <v>#REF!</v>
      </c>
      <c r="P8" s="318" t="e">
        <f>+#REF!</f>
        <v>#REF!</v>
      </c>
      <c r="Q8" s="318" t="e">
        <f>+#REF!</f>
        <v>#REF!</v>
      </c>
      <c r="R8" s="318">
        <v>0</v>
      </c>
      <c r="S8" s="318" t="e">
        <f>+#REF!</f>
        <v>#REF!</v>
      </c>
      <c r="T8" s="318" t="e">
        <f>+#REF!</f>
        <v>#REF!</v>
      </c>
      <c r="U8" s="318" t="e">
        <f>+#REF!</f>
        <v>#REF!</v>
      </c>
    </row>
    <row r="9" spans="1:22" ht="55.5" customHeight="1" x14ac:dyDescent="0.2">
      <c r="A9" s="319" t="e">
        <f>+#REF!</f>
        <v>#REF!</v>
      </c>
      <c r="B9" s="316" t="e">
        <f>+#REF!</f>
        <v>#REF!</v>
      </c>
      <c r="C9" s="316" t="e">
        <f>+#REF!</f>
        <v>#REF!</v>
      </c>
      <c r="D9" s="316" t="e">
        <f>+#REF!</f>
        <v>#REF!</v>
      </c>
      <c r="E9" s="316" t="e">
        <f>+#REF!</f>
        <v>#REF!</v>
      </c>
      <c r="F9" s="317" t="e">
        <f>+#REF!</f>
        <v>#REF!</v>
      </c>
      <c r="G9" s="316" t="e">
        <f>+#REF!</f>
        <v>#REF!</v>
      </c>
      <c r="H9" s="316" t="e">
        <f>+#REF!</f>
        <v>#REF!</v>
      </c>
      <c r="I9" s="316" t="e">
        <f>+#REF!</f>
        <v>#REF!</v>
      </c>
      <c r="J9" s="316" t="e">
        <f>+#REF!</f>
        <v>#REF!</v>
      </c>
      <c r="K9" s="317" t="e">
        <f>+#REF!</f>
        <v>#REF!</v>
      </c>
      <c r="L9" s="316" t="e">
        <f>+#REF!</f>
        <v>#REF!</v>
      </c>
      <c r="M9" s="316" t="e">
        <f>+#REF!</f>
        <v>#REF!</v>
      </c>
      <c r="N9" s="316" t="e">
        <f>+#REF!</f>
        <v>#REF!</v>
      </c>
      <c r="O9" s="317" t="e">
        <f>+#REF!</f>
        <v>#REF!</v>
      </c>
      <c r="P9" s="318" t="e">
        <f>+#REF!</f>
        <v>#REF!</v>
      </c>
      <c r="Q9" s="318" t="e">
        <f>+#REF!</f>
        <v>#REF!</v>
      </c>
      <c r="R9" s="318">
        <v>0</v>
      </c>
      <c r="S9" s="318" t="e">
        <f>+#REF!</f>
        <v>#REF!</v>
      </c>
      <c r="T9" s="318" t="e">
        <f>+#REF!</f>
        <v>#REF!</v>
      </c>
      <c r="U9" s="318" t="e">
        <f>+#REF!</f>
        <v>#REF!</v>
      </c>
    </row>
    <row r="10" spans="1:22" ht="55.5" customHeight="1" x14ac:dyDescent="0.2">
      <c r="A10" s="319" t="e">
        <f>+#REF!</f>
        <v>#REF!</v>
      </c>
      <c r="B10" s="316" t="e">
        <f>+#REF!</f>
        <v>#REF!</v>
      </c>
      <c r="C10" s="316" t="e">
        <f>+#REF!</f>
        <v>#REF!</v>
      </c>
      <c r="D10" s="316" t="e">
        <f>+#REF!</f>
        <v>#REF!</v>
      </c>
      <c r="E10" s="316" t="e">
        <f>+#REF!</f>
        <v>#REF!</v>
      </c>
      <c r="F10" s="317" t="e">
        <f>+#REF!</f>
        <v>#REF!</v>
      </c>
      <c r="G10" s="316" t="e">
        <f>+#REF!</f>
        <v>#REF!</v>
      </c>
      <c r="H10" s="316" t="e">
        <f>+#REF!</f>
        <v>#REF!</v>
      </c>
      <c r="I10" s="316" t="e">
        <f>+#REF!</f>
        <v>#REF!</v>
      </c>
      <c r="J10" s="316" t="e">
        <f>+#REF!</f>
        <v>#REF!</v>
      </c>
      <c r="K10" s="317" t="e">
        <f>+#REF!</f>
        <v>#REF!</v>
      </c>
      <c r="L10" s="316" t="e">
        <f>+#REF!</f>
        <v>#REF!</v>
      </c>
      <c r="M10" s="316" t="e">
        <f>+#REF!</f>
        <v>#REF!</v>
      </c>
      <c r="N10" s="316" t="e">
        <f>+#REF!</f>
        <v>#REF!</v>
      </c>
      <c r="O10" s="317" t="e">
        <f>+#REF!</f>
        <v>#REF!</v>
      </c>
      <c r="P10" s="318" t="e">
        <f>+#REF!</f>
        <v>#REF!</v>
      </c>
      <c r="Q10" s="318" t="e">
        <f>+#REF!</f>
        <v>#REF!</v>
      </c>
      <c r="R10" s="318">
        <v>0</v>
      </c>
      <c r="S10" s="318" t="e">
        <f>+#REF!</f>
        <v>#REF!</v>
      </c>
      <c r="T10" s="318" t="e">
        <f>+#REF!</f>
        <v>#REF!</v>
      </c>
      <c r="U10" s="318" t="e">
        <f>+#REF!</f>
        <v>#REF!</v>
      </c>
    </row>
    <row r="11" spans="1:22" ht="55.5" customHeight="1" x14ac:dyDescent="0.2">
      <c r="A11" s="319" t="e">
        <f>+#REF!</f>
        <v>#REF!</v>
      </c>
      <c r="B11" s="316" t="e">
        <f>+#REF!</f>
        <v>#REF!</v>
      </c>
      <c r="C11" s="316" t="e">
        <f>+#REF!</f>
        <v>#REF!</v>
      </c>
      <c r="D11" s="316" t="e">
        <f>+#REF!</f>
        <v>#REF!</v>
      </c>
      <c r="E11" s="316" t="e">
        <f>+#REF!</f>
        <v>#REF!</v>
      </c>
      <c r="F11" s="317" t="e">
        <f>+#REF!</f>
        <v>#REF!</v>
      </c>
      <c r="G11" s="316" t="e">
        <f>+#REF!</f>
        <v>#REF!</v>
      </c>
      <c r="H11" s="316" t="e">
        <f>+#REF!</f>
        <v>#REF!</v>
      </c>
      <c r="I11" s="316" t="e">
        <f>+#REF!</f>
        <v>#REF!</v>
      </c>
      <c r="J11" s="316" t="e">
        <f>+#REF!</f>
        <v>#REF!</v>
      </c>
      <c r="K11" s="317" t="e">
        <f>+#REF!</f>
        <v>#REF!</v>
      </c>
      <c r="L11" s="316" t="e">
        <f>+#REF!</f>
        <v>#REF!</v>
      </c>
      <c r="M11" s="316" t="e">
        <f>+#REF!</f>
        <v>#REF!</v>
      </c>
      <c r="N11" s="316" t="e">
        <f>+#REF!</f>
        <v>#REF!</v>
      </c>
      <c r="O11" s="317" t="e">
        <f>+#REF!</f>
        <v>#REF!</v>
      </c>
      <c r="P11" s="318" t="e">
        <f>+#REF!</f>
        <v>#REF!</v>
      </c>
      <c r="Q11" s="318" t="e">
        <f>+#REF!</f>
        <v>#REF!</v>
      </c>
      <c r="R11" s="318">
        <v>0</v>
      </c>
      <c r="S11" s="318" t="e">
        <f>+#REF!</f>
        <v>#REF!</v>
      </c>
      <c r="T11" s="318" t="e">
        <f>+#REF!</f>
        <v>#REF!</v>
      </c>
      <c r="U11" s="318" t="e">
        <f>+#REF!</f>
        <v>#REF!</v>
      </c>
    </row>
    <row r="12" spans="1:22" ht="55.5" customHeight="1" x14ac:dyDescent="0.2">
      <c r="A12" s="319" t="e">
        <f>+#REF!</f>
        <v>#REF!</v>
      </c>
      <c r="B12" s="316" t="e">
        <f>+#REF!</f>
        <v>#REF!</v>
      </c>
      <c r="C12" s="316" t="e">
        <f>+#REF!</f>
        <v>#REF!</v>
      </c>
      <c r="D12" s="316" t="e">
        <f>+#REF!</f>
        <v>#REF!</v>
      </c>
      <c r="E12" s="316" t="e">
        <f>+#REF!</f>
        <v>#REF!</v>
      </c>
      <c r="F12" s="317" t="e">
        <f>+#REF!</f>
        <v>#REF!</v>
      </c>
      <c r="G12" s="316" t="e">
        <f>+#REF!</f>
        <v>#REF!</v>
      </c>
      <c r="H12" s="316" t="e">
        <f>+#REF!</f>
        <v>#REF!</v>
      </c>
      <c r="I12" s="316" t="e">
        <f>+#REF!</f>
        <v>#REF!</v>
      </c>
      <c r="J12" s="316" t="e">
        <f>+#REF!</f>
        <v>#REF!</v>
      </c>
      <c r="K12" s="317" t="e">
        <f>+#REF!</f>
        <v>#REF!</v>
      </c>
      <c r="L12" s="316" t="e">
        <f>+#REF!</f>
        <v>#REF!</v>
      </c>
      <c r="M12" s="316" t="e">
        <f>+#REF!</f>
        <v>#REF!</v>
      </c>
      <c r="N12" s="316" t="e">
        <f>+#REF!</f>
        <v>#REF!</v>
      </c>
      <c r="O12" s="317" t="e">
        <f>+#REF!</f>
        <v>#REF!</v>
      </c>
      <c r="P12" s="318" t="e">
        <f>+#REF!</f>
        <v>#REF!</v>
      </c>
      <c r="Q12" s="318" t="e">
        <f>+#REF!</f>
        <v>#REF!</v>
      </c>
      <c r="R12" s="318">
        <v>0</v>
      </c>
      <c r="S12" s="318" t="e">
        <f>+#REF!</f>
        <v>#REF!</v>
      </c>
      <c r="T12" s="318" t="e">
        <f>+#REF!</f>
        <v>#REF!</v>
      </c>
      <c r="U12" s="318" t="e">
        <f>+#REF!</f>
        <v>#REF!</v>
      </c>
    </row>
    <row r="13" spans="1:22" ht="55.5" customHeight="1" x14ac:dyDescent="0.2">
      <c r="A13" s="319" t="e">
        <f>+#REF!</f>
        <v>#REF!</v>
      </c>
      <c r="B13" s="316" t="e">
        <f>+#REF!</f>
        <v>#REF!</v>
      </c>
      <c r="C13" s="316" t="e">
        <f>+#REF!</f>
        <v>#REF!</v>
      </c>
      <c r="D13" s="316" t="e">
        <f>+#REF!</f>
        <v>#REF!</v>
      </c>
      <c r="E13" s="316" t="e">
        <f>+#REF!</f>
        <v>#REF!</v>
      </c>
      <c r="F13" s="317" t="e">
        <f>+#REF!</f>
        <v>#REF!</v>
      </c>
      <c r="G13" s="316" t="e">
        <f>+#REF!</f>
        <v>#REF!</v>
      </c>
      <c r="H13" s="316" t="e">
        <f>+#REF!</f>
        <v>#REF!</v>
      </c>
      <c r="I13" s="316" t="e">
        <f>+#REF!</f>
        <v>#REF!</v>
      </c>
      <c r="J13" s="316" t="e">
        <f>+#REF!</f>
        <v>#REF!</v>
      </c>
      <c r="K13" s="317" t="e">
        <f>+#REF!</f>
        <v>#REF!</v>
      </c>
      <c r="L13" s="316" t="e">
        <f>+#REF!</f>
        <v>#REF!</v>
      </c>
      <c r="M13" s="316" t="e">
        <f>+#REF!</f>
        <v>#REF!</v>
      </c>
      <c r="N13" s="316" t="e">
        <f>+#REF!</f>
        <v>#REF!</v>
      </c>
      <c r="O13" s="317" t="e">
        <f>+#REF!</f>
        <v>#REF!</v>
      </c>
      <c r="P13" s="318" t="e">
        <f>+#REF!</f>
        <v>#REF!</v>
      </c>
      <c r="Q13" s="318" t="e">
        <f>+#REF!</f>
        <v>#REF!</v>
      </c>
      <c r="R13" s="318">
        <v>0</v>
      </c>
      <c r="S13" s="318" t="e">
        <f>+#REF!</f>
        <v>#REF!</v>
      </c>
      <c r="T13" s="318" t="e">
        <f>+#REF!</f>
        <v>#REF!</v>
      </c>
      <c r="U13" s="318" t="e">
        <f>+#REF!</f>
        <v>#REF!</v>
      </c>
    </row>
    <row r="14" spans="1:22" ht="55.5" customHeight="1" x14ac:dyDescent="0.2">
      <c r="A14" s="319" t="e">
        <f>+#REF!</f>
        <v>#REF!</v>
      </c>
      <c r="B14" s="316" t="e">
        <f>+#REF!</f>
        <v>#REF!</v>
      </c>
      <c r="C14" s="316" t="e">
        <f>+#REF!</f>
        <v>#REF!</v>
      </c>
      <c r="D14" s="316" t="e">
        <f>+#REF!</f>
        <v>#REF!</v>
      </c>
      <c r="E14" s="316" t="e">
        <f>+#REF!</f>
        <v>#REF!</v>
      </c>
      <c r="F14" s="317" t="e">
        <f>+#REF!</f>
        <v>#REF!</v>
      </c>
      <c r="G14" s="316" t="e">
        <f>+#REF!</f>
        <v>#REF!</v>
      </c>
      <c r="H14" s="316" t="e">
        <f>+#REF!</f>
        <v>#REF!</v>
      </c>
      <c r="I14" s="316" t="e">
        <f>+#REF!</f>
        <v>#REF!</v>
      </c>
      <c r="J14" s="316" t="e">
        <f>+#REF!</f>
        <v>#REF!</v>
      </c>
      <c r="K14" s="317" t="e">
        <f>+#REF!</f>
        <v>#REF!</v>
      </c>
      <c r="L14" s="316" t="e">
        <f>+#REF!</f>
        <v>#REF!</v>
      </c>
      <c r="M14" s="316" t="e">
        <f>+#REF!</f>
        <v>#REF!</v>
      </c>
      <c r="N14" s="316" t="e">
        <f>+#REF!</f>
        <v>#REF!</v>
      </c>
      <c r="O14" s="317" t="e">
        <f>+#REF!</f>
        <v>#REF!</v>
      </c>
      <c r="P14" s="318" t="e">
        <f>+#REF!</f>
        <v>#REF!</v>
      </c>
      <c r="Q14" s="318" t="e">
        <f>+#REF!</f>
        <v>#REF!</v>
      </c>
      <c r="R14" s="318">
        <v>0</v>
      </c>
      <c r="S14" s="318" t="e">
        <f>+#REF!</f>
        <v>#REF!</v>
      </c>
      <c r="T14" s="318" t="e">
        <f>+#REF!</f>
        <v>#REF!</v>
      </c>
      <c r="U14" s="318" t="e">
        <f>+#REF!</f>
        <v>#REF!</v>
      </c>
    </row>
    <row r="15" spans="1:22" ht="55.5" customHeight="1" x14ac:dyDescent="0.2">
      <c r="A15" s="319" t="e">
        <f>+#REF!</f>
        <v>#REF!</v>
      </c>
      <c r="B15" s="316" t="e">
        <f>+#REF!</f>
        <v>#REF!</v>
      </c>
      <c r="C15" s="316" t="e">
        <f>+#REF!</f>
        <v>#REF!</v>
      </c>
      <c r="D15" s="316" t="e">
        <f>+#REF!</f>
        <v>#REF!</v>
      </c>
      <c r="E15" s="316" t="e">
        <f>+#REF!</f>
        <v>#REF!</v>
      </c>
      <c r="F15" s="317" t="e">
        <f>+#REF!</f>
        <v>#REF!</v>
      </c>
      <c r="G15" s="316" t="e">
        <f>+#REF!</f>
        <v>#REF!</v>
      </c>
      <c r="H15" s="316" t="e">
        <f>+#REF!</f>
        <v>#REF!</v>
      </c>
      <c r="I15" s="316" t="e">
        <f>+#REF!</f>
        <v>#REF!</v>
      </c>
      <c r="J15" s="316" t="e">
        <f>+#REF!</f>
        <v>#REF!</v>
      </c>
      <c r="K15" s="317" t="e">
        <f>+#REF!</f>
        <v>#REF!</v>
      </c>
      <c r="L15" s="316" t="e">
        <f>+#REF!</f>
        <v>#REF!</v>
      </c>
      <c r="M15" s="316" t="e">
        <f>+#REF!</f>
        <v>#REF!</v>
      </c>
      <c r="N15" s="316" t="e">
        <f>+#REF!</f>
        <v>#REF!</v>
      </c>
      <c r="O15" s="317" t="e">
        <f>+#REF!</f>
        <v>#REF!</v>
      </c>
      <c r="P15" s="318" t="e">
        <f>+#REF!</f>
        <v>#REF!</v>
      </c>
      <c r="Q15" s="318" t="e">
        <f>+#REF!</f>
        <v>#REF!</v>
      </c>
      <c r="R15" s="318">
        <v>0</v>
      </c>
      <c r="S15" s="318" t="e">
        <f>+#REF!</f>
        <v>#REF!</v>
      </c>
      <c r="T15" s="318" t="e">
        <f>+#REF!</f>
        <v>#REF!</v>
      </c>
      <c r="U15" s="318" t="e">
        <f>+#REF!</f>
        <v>#REF!</v>
      </c>
    </row>
    <row r="16" spans="1:22" ht="55.5" customHeight="1" x14ac:dyDescent="0.2">
      <c r="A16" s="319" t="e">
        <f>+#REF!</f>
        <v>#REF!</v>
      </c>
      <c r="B16" s="316" t="e">
        <f>+#REF!</f>
        <v>#REF!</v>
      </c>
      <c r="C16" s="316" t="e">
        <f>+#REF!</f>
        <v>#REF!</v>
      </c>
      <c r="D16" s="316" t="e">
        <f>+#REF!</f>
        <v>#REF!</v>
      </c>
      <c r="E16" s="316" t="e">
        <f>+#REF!</f>
        <v>#REF!</v>
      </c>
      <c r="F16" s="317" t="e">
        <f>+#REF!</f>
        <v>#REF!</v>
      </c>
      <c r="G16" s="316" t="e">
        <f>+#REF!</f>
        <v>#REF!</v>
      </c>
      <c r="H16" s="316" t="e">
        <f>+#REF!</f>
        <v>#REF!</v>
      </c>
      <c r="I16" s="316" t="e">
        <f>+#REF!</f>
        <v>#REF!</v>
      </c>
      <c r="J16" s="316" t="e">
        <f>+#REF!</f>
        <v>#REF!</v>
      </c>
      <c r="K16" s="317" t="e">
        <f>+#REF!</f>
        <v>#REF!</v>
      </c>
      <c r="L16" s="316" t="e">
        <f>+#REF!</f>
        <v>#REF!</v>
      </c>
      <c r="M16" s="316" t="e">
        <f>+#REF!</f>
        <v>#REF!</v>
      </c>
      <c r="N16" s="316" t="e">
        <f>+#REF!</f>
        <v>#REF!</v>
      </c>
      <c r="O16" s="317" t="e">
        <f>+#REF!</f>
        <v>#REF!</v>
      </c>
      <c r="P16" s="318" t="e">
        <f>+#REF!</f>
        <v>#REF!</v>
      </c>
      <c r="Q16" s="318" t="e">
        <f>+#REF!</f>
        <v>#REF!</v>
      </c>
      <c r="R16" s="318">
        <v>0</v>
      </c>
      <c r="S16" s="318" t="e">
        <f>+#REF!</f>
        <v>#REF!</v>
      </c>
      <c r="T16" s="318" t="e">
        <f>+#REF!</f>
        <v>#REF!</v>
      </c>
      <c r="U16" s="318" t="e">
        <f>+#REF!</f>
        <v>#REF!</v>
      </c>
    </row>
    <row r="17" spans="1:22" ht="55.5" customHeight="1" x14ac:dyDescent="0.2">
      <c r="A17" s="319" t="e">
        <f>+#REF!</f>
        <v>#REF!</v>
      </c>
      <c r="B17" s="316" t="e">
        <f>+#REF!</f>
        <v>#REF!</v>
      </c>
      <c r="C17" s="316" t="e">
        <f>+#REF!</f>
        <v>#REF!</v>
      </c>
      <c r="D17" s="316" t="e">
        <f>+#REF!</f>
        <v>#REF!</v>
      </c>
      <c r="E17" s="316" t="e">
        <f>+#REF!</f>
        <v>#REF!</v>
      </c>
      <c r="F17" s="317" t="e">
        <f>+#REF!</f>
        <v>#REF!</v>
      </c>
      <c r="G17" s="316" t="e">
        <f>+#REF!</f>
        <v>#REF!</v>
      </c>
      <c r="H17" s="316" t="e">
        <f>+#REF!</f>
        <v>#REF!</v>
      </c>
      <c r="I17" s="316" t="e">
        <f>+#REF!</f>
        <v>#REF!</v>
      </c>
      <c r="J17" s="316" t="e">
        <f>+#REF!</f>
        <v>#REF!</v>
      </c>
      <c r="K17" s="317" t="e">
        <f>+#REF!</f>
        <v>#REF!</v>
      </c>
      <c r="L17" s="316" t="e">
        <f>+#REF!</f>
        <v>#REF!</v>
      </c>
      <c r="M17" s="316" t="e">
        <f>+#REF!</f>
        <v>#REF!</v>
      </c>
      <c r="N17" s="316" t="e">
        <f>+#REF!</f>
        <v>#REF!</v>
      </c>
      <c r="O17" s="317" t="e">
        <f>+#REF!</f>
        <v>#REF!</v>
      </c>
      <c r="P17" s="318" t="e">
        <f>+#REF!</f>
        <v>#REF!</v>
      </c>
      <c r="Q17" s="318" t="e">
        <f>+#REF!</f>
        <v>#REF!</v>
      </c>
      <c r="R17" s="318">
        <v>0</v>
      </c>
      <c r="S17" s="318" t="e">
        <f>+#REF!</f>
        <v>#REF!</v>
      </c>
      <c r="T17" s="318" t="e">
        <f>+#REF!</f>
        <v>#REF!</v>
      </c>
      <c r="U17" s="318" t="e">
        <f>+#REF!</f>
        <v>#REF!</v>
      </c>
    </row>
    <row r="18" spans="1:22" ht="55.5" customHeight="1" x14ac:dyDescent="0.2">
      <c r="A18" s="319" t="e">
        <f>+#REF!</f>
        <v>#REF!</v>
      </c>
      <c r="B18" s="316" t="e">
        <f>+#REF!</f>
        <v>#REF!</v>
      </c>
      <c r="C18" s="316" t="e">
        <f>+#REF!</f>
        <v>#REF!</v>
      </c>
      <c r="D18" s="316" t="e">
        <f>+#REF!</f>
        <v>#REF!</v>
      </c>
      <c r="E18" s="316" t="e">
        <f>+#REF!</f>
        <v>#REF!</v>
      </c>
      <c r="F18" s="317" t="e">
        <f>+#REF!</f>
        <v>#REF!</v>
      </c>
      <c r="G18" s="316" t="e">
        <f>+#REF!</f>
        <v>#REF!</v>
      </c>
      <c r="H18" s="316" t="e">
        <f>+#REF!</f>
        <v>#REF!</v>
      </c>
      <c r="I18" s="316" t="e">
        <f>+#REF!</f>
        <v>#REF!</v>
      </c>
      <c r="J18" s="316" t="e">
        <f>+#REF!</f>
        <v>#REF!</v>
      </c>
      <c r="K18" s="317" t="e">
        <f>+#REF!</f>
        <v>#REF!</v>
      </c>
      <c r="L18" s="316" t="e">
        <f>+#REF!</f>
        <v>#REF!</v>
      </c>
      <c r="M18" s="316" t="e">
        <f>+#REF!</f>
        <v>#REF!</v>
      </c>
      <c r="N18" s="316" t="e">
        <f>+#REF!</f>
        <v>#REF!</v>
      </c>
      <c r="O18" s="317" t="e">
        <f>+#REF!</f>
        <v>#REF!</v>
      </c>
      <c r="P18" s="318" t="e">
        <f>+#REF!</f>
        <v>#REF!</v>
      </c>
      <c r="Q18" s="318" t="e">
        <f>+#REF!</f>
        <v>#REF!</v>
      </c>
      <c r="R18" s="318">
        <v>0</v>
      </c>
      <c r="S18" s="318" t="e">
        <f>+#REF!</f>
        <v>#REF!</v>
      </c>
      <c r="T18" s="318" t="e">
        <f>+#REF!</f>
        <v>#REF!</v>
      </c>
      <c r="U18" s="318" t="e">
        <f>+#REF!</f>
        <v>#REF!</v>
      </c>
    </row>
    <row r="19" spans="1:22" ht="55.5" customHeight="1" x14ac:dyDescent="0.2">
      <c r="A19" s="319" t="e">
        <f>+#REF!</f>
        <v>#REF!</v>
      </c>
      <c r="B19" s="316" t="e">
        <f>+#REF!</f>
        <v>#REF!</v>
      </c>
      <c r="C19" s="316" t="e">
        <f>+#REF!</f>
        <v>#REF!</v>
      </c>
      <c r="D19" s="316" t="e">
        <f>+#REF!</f>
        <v>#REF!</v>
      </c>
      <c r="E19" s="316" t="e">
        <f>+#REF!</f>
        <v>#REF!</v>
      </c>
      <c r="F19" s="317" t="e">
        <f>+#REF!</f>
        <v>#REF!</v>
      </c>
      <c r="G19" s="316" t="e">
        <f>+#REF!</f>
        <v>#REF!</v>
      </c>
      <c r="H19" s="316" t="e">
        <f>+#REF!</f>
        <v>#REF!</v>
      </c>
      <c r="I19" s="316" t="e">
        <f>+#REF!</f>
        <v>#REF!</v>
      </c>
      <c r="J19" s="316" t="e">
        <f>+#REF!</f>
        <v>#REF!</v>
      </c>
      <c r="K19" s="317" t="e">
        <f>+#REF!</f>
        <v>#REF!</v>
      </c>
      <c r="L19" s="316" t="e">
        <f>+#REF!</f>
        <v>#REF!</v>
      </c>
      <c r="M19" s="316" t="e">
        <f>+#REF!</f>
        <v>#REF!</v>
      </c>
      <c r="N19" s="316" t="e">
        <f>+#REF!</f>
        <v>#REF!</v>
      </c>
      <c r="O19" s="317" t="e">
        <f>+#REF!</f>
        <v>#REF!</v>
      </c>
      <c r="P19" s="318" t="e">
        <f>+#REF!</f>
        <v>#REF!</v>
      </c>
      <c r="Q19" s="318" t="e">
        <f>+#REF!</f>
        <v>#REF!</v>
      </c>
      <c r="R19" s="318">
        <v>0</v>
      </c>
      <c r="S19" s="318" t="e">
        <f>+#REF!</f>
        <v>#REF!</v>
      </c>
      <c r="T19" s="318" t="e">
        <f>+#REF!</f>
        <v>#REF!</v>
      </c>
      <c r="U19" s="318" t="e">
        <f>+#REF!</f>
        <v>#REF!</v>
      </c>
    </row>
    <row r="20" spans="1:22" ht="55.5" customHeight="1" x14ac:dyDescent="0.2">
      <c r="A20" s="319" t="e">
        <f>+#REF!</f>
        <v>#REF!</v>
      </c>
      <c r="B20" s="316" t="e">
        <f>+#REF!</f>
        <v>#REF!</v>
      </c>
      <c r="C20" s="316" t="e">
        <f>+#REF!</f>
        <v>#REF!</v>
      </c>
      <c r="D20" s="316" t="e">
        <f>+#REF!</f>
        <v>#REF!</v>
      </c>
      <c r="E20" s="316" t="e">
        <f>+#REF!</f>
        <v>#REF!</v>
      </c>
      <c r="F20" s="317" t="e">
        <f>+#REF!</f>
        <v>#REF!</v>
      </c>
      <c r="G20" s="316" t="e">
        <f>+#REF!</f>
        <v>#REF!</v>
      </c>
      <c r="H20" s="316" t="e">
        <f>+#REF!</f>
        <v>#REF!</v>
      </c>
      <c r="I20" s="316" t="e">
        <f>+#REF!</f>
        <v>#REF!</v>
      </c>
      <c r="J20" s="316" t="e">
        <f>+#REF!</f>
        <v>#REF!</v>
      </c>
      <c r="K20" s="317" t="e">
        <f>+#REF!</f>
        <v>#REF!</v>
      </c>
      <c r="L20" s="316" t="e">
        <f>+#REF!</f>
        <v>#REF!</v>
      </c>
      <c r="M20" s="316" t="e">
        <f>+#REF!</f>
        <v>#REF!</v>
      </c>
      <c r="N20" s="316" t="e">
        <f>+#REF!</f>
        <v>#REF!</v>
      </c>
      <c r="O20" s="317" t="e">
        <f>+#REF!</f>
        <v>#REF!</v>
      </c>
      <c r="P20" s="318" t="e">
        <f>+#REF!</f>
        <v>#REF!</v>
      </c>
      <c r="Q20" s="318" t="e">
        <f>+#REF!</f>
        <v>#REF!</v>
      </c>
      <c r="R20" s="318">
        <v>0</v>
      </c>
      <c r="S20" s="318" t="e">
        <f>+#REF!</f>
        <v>#REF!</v>
      </c>
      <c r="T20" s="318" t="e">
        <f>+#REF!</f>
        <v>#REF!</v>
      </c>
      <c r="U20" s="318" t="e">
        <f>+#REF!</f>
        <v>#REF!</v>
      </c>
    </row>
    <row r="21" spans="1:22" ht="68.25" customHeight="1" x14ac:dyDescent="0.2">
      <c r="A21" s="319" t="e">
        <f>+#REF!</f>
        <v>#REF!</v>
      </c>
      <c r="B21" s="316" t="e">
        <f>+#REF!</f>
        <v>#REF!</v>
      </c>
      <c r="C21" s="316" t="e">
        <f>+#REF!</f>
        <v>#REF!</v>
      </c>
      <c r="D21" s="316" t="e">
        <f>+#REF!</f>
        <v>#REF!</v>
      </c>
      <c r="E21" s="316" t="e">
        <f>+#REF!</f>
        <v>#REF!</v>
      </c>
      <c r="F21" s="317" t="e">
        <f>+#REF!</f>
        <v>#REF!</v>
      </c>
      <c r="G21" s="316" t="e">
        <f>+#REF!</f>
        <v>#REF!</v>
      </c>
      <c r="H21" s="316" t="e">
        <f>+#REF!</f>
        <v>#REF!</v>
      </c>
      <c r="I21" s="316" t="e">
        <f>+#REF!</f>
        <v>#REF!</v>
      </c>
      <c r="J21" s="316" t="e">
        <f>+#REF!</f>
        <v>#REF!</v>
      </c>
      <c r="K21" s="317" t="e">
        <f>+#REF!</f>
        <v>#REF!</v>
      </c>
      <c r="L21" s="316" t="e">
        <f>+#REF!</f>
        <v>#REF!</v>
      </c>
      <c r="M21" s="316" t="e">
        <f>+#REF!</f>
        <v>#REF!</v>
      </c>
      <c r="N21" s="316" t="e">
        <f>+#REF!</f>
        <v>#REF!</v>
      </c>
      <c r="O21" s="317" t="e">
        <f>+#REF!</f>
        <v>#REF!</v>
      </c>
      <c r="P21" s="318" t="e">
        <f>+#REF!</f>
        <v>#REF!</v>
      </c>
      <c r="Q21" s="318" t="e">
        <f>+#REF!</f>
        <v>#REF!</v>
      </c>
      <c r="R21" s="318">
        <v>0</v>
      </c>
      <c r="S21" s="318" t="e">
        <f>+#REF!</f>
        <v>#REF!</v>
      </c>
      <c r="T21" s="318" t="e">
        <f>+#REF!</f>
        <v>#REF!</v>
      </c>
      <c r="U21" s="318" t="e">
        <f>+#REF!</f>
        <v>#REF!</v>
      </c>
    </row>
    <row r="22" spans="1:22" ht="68.25" customHeight="1" x14ac:dyDescent="0.2">
      <c r="A22" s="319" t="e">
        <f>+#REF!</f>
        <v>#REF!</v>
      </c>
      <c r="B22" s="316" t="e">
        <f>+#REF!</f>
        <v>#REF!</v>
      </c>
      <c r="C22" s="316" t="e">
        <f>+#REF!</f>
        <v>#REF!</v>
      </c>
      <c r="D22" s="316" t="e">
        <f>+#REF!</f>
        <v>#REF!</v>
      </c>
      <c r="E22" s="316" t="e">
        <f>+#REF!</f>
        <v>#REF!</v>
      </c>
      <c r="F22" s="317" t="e">
        <f>+#REF!</f>
        <v>#REF!</v>
      </c>
      <c r="G22" s="316" t="e">
        <f>+#REF!</f>
        <v>#REF!</v>
      </c>
      <c r="H22" s="316" t="e">
        <f>+#REF!</f>
        <v>#REF!</v>
      </c>
      <c r="I22" s="316" t="e">
        <f>+#REF!</f>
        <v>#REF!</v>
      </c>
      <c r="J22" s="316" t="e">
        <f>+#REF!</f>
        <v>#REF!</v>
      </c>
      <c r="K22" s="317" t="e">
        <f>+#REF!</f>
        <v>#REF!</v>
      </c>
      <c r="L22" s="316" t="e">
        <f>+#REF!</f>
        <v>#REF!</v>
      </c>
      <c r="M22" s="316" t="e">
        <f>+#REF!</f>
        <v>#REF!</v>
      </c>
      <c r="N22" s="316" t="e">
        <f>+#REF!</f>
        <v>#REF!</v>
      </c>
      <c r="O22" s="317" t="e">
        <f>+#REF!</f>
        <v>#REF!</v>
      </c>
      <c r="P22" s="318" t="e">
        <f>+#REF!</f>
        <v>#REF!</v>
      </c>
      <c r="Q22" s="318" t="e">
        <f>+#REF!</f>
        <v>#REF!</v>
      </c>
      <c r="R22" s="318">
        <v>0</v>
      </c>
      <c r="S22" s="318" t="e">
        <f>+#REF!</f>
        <v>#REF!</v>
      </c>
      <c r="T22" s="318" t="e">
        <f>+#REF!</f>
        <v>#REF!</v>
      </c>
      <c r="U22" s="318" t="e">
        <f>+#REF!</f>
        <v>#REF!</v>
      </c>
    </row>
    <row r="23" spans="1:22" ht="68.25" customHeight="1" x14ac:dyDescent="0.2">
      <c r="A23" s="319" t="e">
        <f>+#REF!</f>
        <v>#REF!</v>
      </c>
      <c r="B23" s="316" t="e">
        <f>+#REF!</f>
        <v>#REF!</v>
      </c>
      <c r="C23" s="316" t="e">
        <f>+#REF!</f>
        <v>#REF!</v>
      </c>
      <c r="D23" s="316" t="e">
        <f>+#REF!</f>
        <v>#REF!</v>
      </c>
      <c r="E23" s="316" t="e">
        <f>+#REF!</f>
        <v>#REF!</v>
      </c>
      <c r="F23" s="317" t="e">
        <f>+#REF!</f>
        <v>#REF!</v>
      </c>
      <c r="G23" s="316" t="e">
        <f>+#REF!</f>
        <v>#REF!</v>
      </c>
      <c r="H23" s="316" t="e">
        <f>+#REF!</f>
        <v>#REF!</v>
      </c>
      <c r="I23" s="316" t="e">
        <f>+#REF!</f>
        <v>#REF!</v>
      </c>
      <c r="J23" s="316" t="e">
        <f>+#REF!</f>
        <v>#REF!</v>
      </c>
      <c r="K23" s="317" t="e">
        <f>+#REF!</f>
        <v>#REF!</v>
      </c>
      <c r="L23" s="316" t="e">
        <f>+#REF!</f>
        <v>#REF!</v>
      </c>
      <c r="M23" s="316" t="e">
        <f>+#REF!</f>
        <v>#REF!</v>
      </c>
      <c r="N23" s="316" t="e">
        <f>+#REF!</f>
        <v>#REF!</v>
      </c>
      <c r="O23" s="317" t="e">
        <f>+#REF!</f>
        <v>#REF!</v>
      </c>
      <c r="P23" s="318" t="e">
        <f>+#REF!</f>
        <v>#REF!</v>
      </c>
      <c r="Q23" s="318" t="e">
        <f>+#REF!</f>
        <v>#REF!</v>
      </c>
      <c r="R23" s="318">
        <v>0</v>
      </c>
      <c r="S23" s="318" t="e">
        <f>+#REF!</f>
        <v>#REF!</v>
      </c>
      <c r="T23" s="318" t="e">
        <f>+#REF!</f>
        <v>#REF!</v>
      </c>
      <c r="U23" s="318" t="e">
        <f>+#REF!</f>
        <v>#REF!</v>
      </c>
    </row>
    <row r="24" spans="1:22" ht="68.25" customHeight="1" x14ac:dyDescent="0.2">
      <c r="A24" s="319" t="e">
        <f>+#REF!</f>
        <v>#REF!</v>
      </c>
      <c r="B24" s="316" t="e">
        <f>+#REF!</f>
        <v>#REF!</v>
      </c>
      <c r="C24" s="316" t="e">
        <f>+#REF!</f>
        <v>#REF!</v>
      </c>
      <c r="D24" s="316" t="e">
        <f>+#REF!</f>
        <v>#REF!</v>
      </c>
      <c r="E24" s="316" t="e">
        <f>+#REF!</f>
        <v>#REF!</v>
      </c>
      <c r="F24" s="317" t="e">
        <f>+#REF!</f>
        <v>#REF!</v>
      </c>
      <c r="G24" s="316" t="e">
        <f>+#REF!</f>
        <v>#REF!</v>
      </c>
      <c r="H24" s="316" t="e">
        <f>+#REF!</f>
        <v>#REF!</v>
      </c>
      <c r="I24" s="316" t="e">
        <f>+#REF!</f>
        <v>#REF!</v>
      </c>
      <c r="J24" s="316" t="e">
        <f>+#REF!</f>
        <v>#REF!</v>
      </c>
      <c r="K24" s="317" t="e">
        <f>+#REF!</f>
        <v>#REF!</v>
      </c>
      <c r="L24" s="316" t="e">
        <f>+#REF!</f>
        <v>#REF!</v>
      </c>
      <c r="M24" s="316" t="e">
        <f>+#REF!</f>
        <v>#REF!</v>
      </c>
      <c r="N24" s="316" t="e">
        <f>+#REF!</f>
        <v>#REF!</v>
      </c>
      <c r="O24" s="317" t="e">
        <f>+#REF!</f>
        <v>#REF!</v>
      </c>
      <c r="P24" s="318" t="e">
        <f>+#REF!</f>
        <v>#REF!</v>
      </c>
      <c r="Q24" s="318" t="e">
        <f>+#REF!</f>
        <v>#REF!</v>
      </c>
      <c r="R24" s="318">
        <v>0</v>
      </c>
      <c r="S24" s="318" t="e">
        <f>+#REF!</f>
        <v>#REF!</v>
      </c>
      <c r="T24" s="318" t="e">
        <f>+#REF!</f>
        <v>#REF!</v>
      </c>
      <c r="U24" s="318" t="e">
        <f>+#REF!</f>
        <v>#REF!</v>
      </c>
    </row>
    <row r="25" spans="1:22" ht="68.25" customHeight="1" x14ac:dyDescent="0.2">
      <c r="A25" s="319" t="e">
        <f>+#REF!</f>
        <v>#REF!</v>
      </c>
      <c r="B25" s="316" t="e">
        <f>+#REF!</f>
        <v>#REF!</v>
      </c>
      <c r="C25" s="316" t="e">
        <f>+#REF!</f>
        <v>#REF!</v>
      </c>
      <c r="D25" s="316" t="e">
        <f>+#REF!</f>
        <v>#REF!</v>
      </c>
      <c r="E25" s="316" t="e">
        <f>+#REF!</f>
        <v>#REF!</v>
      </c>
      <c r="F25" s="317" t="e">
        <f>+#REF!</f>
        <v>#REF!</v>
      </c>
      <c r="G25" s="316" t="e">
        <f>+#REF!</f>
        <v>#REF!</v>
      </c>
      <c r="H25" s="316" t="e">
        <f>+#REF!</f>
        <v>#REF!</v>
      </c>
      <c r="I25" s="316" t="e">
        <f>+#REF!</f>
        <v>#REF!</v>
      </c>
      <c r="J25" s="316" t="e">
        <f>+#REF!</f>
        <v>#REF!</v>
      </c>
      <c r="K25" s="317" t="e">
        <f>+#REF!</f>
        <v>#REF!</v>
      </c>
      <c r="L25" s="316" t="e">
        <f>+#REF!</f>
        <v>#REF!</v>
      </c>
      <c r="M25" s="316" t="e">
        <f>+#REF!</f>
        <v>#REF!</v>
      </c>
      <c r="N25" s="316" t="e">
        <f>+#REF!</f>
        <v>#REF!</v>
      </c>
      <c r="O25" s="317" t="e">
        <f>+#REF!</f>
        <v>#REF!</v>
      </c>
      <c r="P25" s="318" t="e">
        <f>+#REF!</f>
        <v>#REF!</v>
      </c>
      <c r="Q25" s="318" t="e">
        <f>+#REF!</f>
        <v>#REF!</v>
      </c>
      <c r="R25" s="318">
        <v>0</v>
      </c>
      <c r="S25" s="318" t="e">
        <f>+#REF!</f>
        <v>#REF!</v>
      </c>
      <c r="T25" s="318" t="e">
        <f>+#REF!</f>
        <v>#REF!</v>
      </c>
      <c r="U25" s="318" t="e">
        <f>+#REF!</f>
        <v>#REF!</v>
      </c>
    </row>
    <row r="26" spans="1:22" ht="68.25" customHeight="1" x14ac:dyDescent="0.2">
      <c r="A26" s="319" t="e">
        <f>+#REF!</f>
        <v>#REF!</v>
      </c>
      <c r="B26" s="316" t="e">
        <f>+#REF!</f>
        <v>#REF!</v>
      </c>
      <c r="C26" s="316" t="e">
        <f>+#REF!</f>
        <v>#REF!</v>
      </c>
      <c r="D26" s="316" t="e">
        <f>+#REF!</f>
        <v>#REF!</v>
      </c>
      <c r="E26" s="316" t="e">
        <f>+#REF!</f>
        <v>#REF!</v>
      </c>
      <c r="F26" s="317" t="e">
        <f>+#REF!</f>
        <v>#REF!</v>
      </c>
      <c r="G26" s="316" t="e">
        <f>+#REF!</f>
        <v>#REF!</v>
      </c>
      <c r="H26" s="316" t="e">
        <f>+#REF!</f>
        <v>#REF!</v>
      </c>
      <c r="I26" s="316" t="e">
        <f>+#REF!</f>
        <v>#REF!</v>
      </c>
      <c r="J26" s="316" t="e">
        <f>+#REF!</f>
        <v>#REF!</v>
      </c>
      <c r="K26" s="317" t="e">
        <f>+#REF!</f>
        <v>#REF!</v>
      </c>
      <c r="L26" s="316" t="e">
        <f>+#REF!</f>
        <v>#REF!</v>
      </c>
      <c r="M26" s="316" t="e">
        <f>+#REF!</f>
        <v>#REF!</v>
      </c>
      <c r="N26" s="316" t="e">
        <f>+#REF!</f>
        <v>#REF!</v>
      </c>
      <c r="O26" s="317" t="e">
        <f>+#REF!</f>
        <v>#REF!</v>
      </c>
      <c r="P26" s="318" t="e">
        <f>+#REF!</f>
        <v>#REF!</v>
      </c>
      <c r="Q26" s="318" t="e">
        <f>+#REF!</f>
        <v>#REF!</v>
      </c>
      <c r="R26" s="318">
        <v>0</v>
      </c>
      <c r="S26" s="318" t="e">
        <f>+#REF!</f>
        <v>#REF!</v>
      </c>
      <c r="T26" s="318" t="e">
        <f>+#REF!</f>
        <v>#REF!</v>
      </c>
      <c r="U26" s="318" t="e">
        <f>+#REF!</f>
        <v>#REF!</v>
      </c>
    </row>
    <row r="27" spans="1:22" s="323" customFormat="1" ht="106.5" customHeight="1" x14ac:dyDescent="0.2">
      <c r="A27" s="320" t="s">
        <v>1</v>
      </c>
      <c r="B27" s="320" t="s">
        <v>373</v>
      </c>
      <c r="C27" s="320" t="s">
        <v>382</v>
      </c>
      <c r="D27" s="320" t="s">
        <v>3</v>
      </c>
      <c r="E27" s="320" t="s">
        <v>4</v>
      </c>
      <c r="F27" s="321" t="s">
        <v>5</v>
      </c>
      <c r="G27" s="320" t="s">
        <v>6</v>
      </c>
      <c r="H27" s="320" t="s">
        <v>89</v>
      </c>
      <c r="I27" s="320" t="s">
        <v>7</v>
      </c>
      <c r="J27" s="320" t="s">
        <v>25</v>
      </c>
      <c r="K27" s="321" t="s">
        <v>8</v>
      </c>
      <c r="L27" s="320" t="s">
        <v>9</v>
      </c>
      <c r="M27" s="321" t="s">
        <v>10</v>
      </c>
      <c r="N27" s="320" t="s">
        <v>11</v>
      </c>
      <c r="O27" s="321" t="s">
        <v>12</v>
      </c>
      <c r="P27" s="322" t="s">
        <v>54</v>
      </c>
      <c r="Q27" s="322" t="s">
        <v>340</v>
      </c>
      <c r="R27" s="322" t="s">
        <v>367</v>
      </c>
      <c r="S27" s="322" t="s">
        <v>341</v>
      </c>
      <c r="T27" s="322" t="s">
        <v>372</v>
      </c>
      <c r="U27" s="322" t="s">
        <v>342</v>
      </c>
      <c r="V27" s="408"/>
    </row>
    <row r="28" spans="1:22" ht="68.25" customHeight="1" x14ac:dyDescent="0.2">
      <c r="A28" s="319" t="e">
        <f>+#REF!</f>
        <v>#REF!</v>
      </c>
      <c r="B28" s="316" t="e">
        <f>+#REF!</f>
        <v>#REF!</v>
      </c>
      <c r="C28" s="316" t="e">
        <f>+#REF!</f>
        <v>#REF!</v>
      </c>
      <c r="D28" s="316" t="e">
        <f>+#REF!</f>
        <v>#REF!</v>
      </c>
      <c r="E28" s="316" t="e">
        <f>+#REF!</f>
        <v>#REF!</v>
      </c>
      <c r="F28" s="317" t="e">
        <f>+#REF!</f>
        <v>#REF!</v>
      </c>
      <c r="G28" s="316" t="e">
        <f>+#REF!</f>
        <v>#REF!</v>
      </c>
      <c r="H28" s="316" t="e">
        <f>+#REF!</f>
        <v>#REF!</v>
      </c>
      <c r="I28" s="316" t="e">
        <f>+#REF!</f>
        <v>#REF!</v>
      </c>
      <c r="J28" s="316" t="e">
        <f>+#REF!</f>
        <v>#REF!</v>
      </c>
      <c r="K28" s="317" t="e">
        <f>+#REF!</f>
        <v>#REF!</v>
      </c>
      <c r="L28" s="316" t="e">
        <f>+#REF!</f>
        <v>#REF!</v>
      </c>
      <c r="M28" s="316" t="e">
        <f>+#REF!</f>
        <v>#REF!</v>
      </c>
      <c r="N28" s="316" t="e">
        <f>+#REF!</f>
        <v>#REF!</v>
      </c>
      <c r="O28" s="317" t="e">
        <f>+#REF!</f>
        <v>#REF!</v>
      </c>
      <c r="P28" s="318" t="e">
        <f>+#REF!</f>
        <v>#REF!</v>
      </c>
      <c r="Q28" s="318" t="e">
        <f>+#REF!</f>
        <v>#REF!</v>
      </c>
      <c r="R28" s="318">
        <v>0</v>
      </c>
      <c r="S28" s="318" t="e">
        <f>+#REF!</f>
        <v>#REF!</v>
      </c>
      <c r="T28" s="318" t="e">
        <f>+#REF!</f>
        <v>#REF!</v>
      </c>
      <c r="U28" s="318" t="e">
        <f>+#REF!</f>
        <v>#REF!</v>
      </c>
    </row>
    <row r="29" spans="1:22" ht="68.25" customHeight="1" x14ac:dyDescent="0.2">
      <c r="A29" s="319" t="e">
        <f>+#REF!</f>
        <v>#REF!</v>
      </c>
      <c r="B29" s="316" t="e">
        <f>+#REF!</f>
        <v>#REF!</v>
      </c>
      <c r="C29" s="316" t="e">
        <f>+#REF!</f>
        <v>#REF!</v>
      </c>
      <c r="D29" s="316" t="e">
        <f>+#REF!</f>
        <v>#REF!</v>
      </c>
      <c r="E29" s="316" t="e">
        <f>+#REF!</f>
        <v>#REF!</v>
      </c>
      <c r="F29" s="317" t="e">
        <f>+#REF!</f>
        <v>#REF!</v>
      </c>
      <c r="G29" s="316" t="e">
        <f>+#REF!</f>
        <v>#REF!</v>
      </c>
      <c r="H29" s="316" t="e">
        <f>+#REF!</f>
        <v>#REF!</v>
      </c>
      <c r="I29" s="316" t="e">
        <f>+#REF!</f>
        <v>#REF!</v>
      </c>
      <c r="J29" s="316" t="e">
        <f>+#REF!</f>
        <v>#REF!</v>
      </c>
      <c r="K29" s="317" t="e">
        <f>+#REF!</f>
        <v>#REF!</v>
      </c>
      <c r="L29" s="316" t="e">
        <f>+#REF!</f>
        <v>#REF!</v>
      </c>
      <c r="M29" s="316" t="e">
        <f>+#REF!</f>
        <v>#REF!</v>
      </c>
      <c r="N29" s="316" t="e">
        <f>+#REF!</f>
        <v>#REF!</v>
      </c>
      <c r="O29" s="317" t="e">
        <f>+#REF!</f>
        <v>#REF!</v>
      </c>
      <c r="P29" s="318" t="e">
        <f>+#REF!</f>
        <v>#REF!</v>
      </c>
      <c r="Q29" s="318" t="e">
        <f>+#REF!</f>
        <v>#REF!</v>
      </c>
      <c r="R29" s="318">
        <v>0</v>
      </c>
      <c r="S29" s="318" t="e">
        <f>+#REF!</f>
        <v>#REF!</v>
      </c>
      <c r="T29" s="318" t="e">
        <f>+#REF!</f>
        <v>#REF!</v>
      </c>
      <c r="U29" s="318" t="e">
        <f>+#REF!</f>
        <v>#REF!</v>
      </c>
    </row>
    <row r="30" spans="1:22" ht="68.25" customHeight="1" x14ac:dyDescent="0.2">
      <c r="A30" s="319" t="e">
        <f>+#REF!</f>
        <v>#REF!</v>
      </c>
      <c r="B30" s="316" t="e">
        <f>+#REF!</f>
        <v>#REF!</v>
      </c>
      <c r="C30" s="316" t="e">
        <f>+#REF!</f>
        <v>#REF!</v>
      </c>
      <c r="D30" s="316" t="e">
        <f>+#REF!</f>
        <v>#REF!</v>
      </c>
      <c r="E30" s="316" t="e">
        <f>+#REF!</f>
        <v>#REF!</v>
      </c>
      <c r="F30" s="317" t="e">
        <f>+#REF!</f>
        <v>#REF!</v>
      </c>
      <c r="G30" s="316" t="e">
        <f>+#REF!</f>
        <v>#REF!</v>
      </c>
      <c r="H30" s="316" t="e">
        <f>+#REF!</f>
        <v>#REF!</v>
      </c>
      <c r="I30" s="316" t="e">
        <f>+#REF!</f>
        <v>#REF!</v>
      </c>
      <c r="J30" s="316" t="e">
        <f>+#REF!</f>
        <v>#REF!</v>
      </c>
      <c r="K30" s="317" t="e">
        <f>+#REF!</f>
        <v>#REF!</v>
      </c>
      <c r="L30" s="316" t="e">
        <f>+#REF!</f>
        <v>#REF!</v>
      </c>
      <c r="M30" s="316" t="e">
        <f>+#REF!</f>
        <v>#REF!</v>
      </c>
      <c r="N30" s="316" t="e">
        <f>+#REF!</f>
        <v>#REF!</v>
      </c>
      <c r="O30" s="317" t="e">
        <f>+#REF!</f>
        <v>#REF!</v>
      </c>
      <c r="P30" s="318" t="e">
        <f>+#REF!</f>
        <v>#REF!</v>
      </c>
      <c r="Q30" s="318" t="e">
        <f>+#REF!</f>
        <v>#REF!</v>
      </c>
      <c r="R30" s="318">
        <v>0</v>
      </c>
      <c r="S30" s="318" t="e">
        <f>+#REF!</f>
        <v>#REF!</v>
      </c>
      <c r="T30" s="318" t="e">
        <f>+#REF!</f>
        <v>#REF!</v>
      </c>
      <c r="U30" s="318" t="e">
        <f>+#REF!</f>
        <v>#REF!</v>
      </c>
    </row>
    <row r="31" spans="1:22" ht="68.25" customHeight="1" x14ac:dyDescent="0.2">
      <c r="A31" s="319" t="e">
        <f>+#REF!</f>
        <v>#REF!</v>
      </c>
      <c r="B31" s="316" t="e">
        <f>+#REF!</f>
        <v>#REF!</v>
      </c>
      <c r="C31" s="316" t="e">
        <f>+#REF!</f>
        <v>#REF!</v>
      </c>
      <c r="D31" s="316" t="e">
        <f>+#REF!</f>
        <v>#REF!</v>
      </c>
      <c r="E31" s="316" t="e">
        <f>+#REF!</f>
        <v>#REF!</v>
      </c>
      <c r="F31" s="317" t="e">
        <f>+#REF!</f>
        <v>#REF!</v>
      </c>
      <c r="G31" s="316" t="e">
        <f>+#REF!</f>
        <v>#REF!</v>
      </c>
      <c r="H31" s="316" t="e">
        <f>+#REF!</f>
        <v>#REF!</v>
      </c>
      <c r="I31" s="316" t="e">
        <f>+#REF!</f>
        <v>#REF!</v>
      </c>
      <c r="J31" s="316" t="e">
        <f>+#REF!</f>
        <v>#REF!</v>
      </c>
      <c r="K31" s="317" t="e">
        <f>+#REF!</f>
        <v>#REF!</v>
      </c>
      <c r="L31" s="316" t="e">
        <f>+#REF!</f>
        <v>#REF!</v>
      </c>
      <c r="M31" s="316" t="e">
        <f>+#REF!</f>
        <v>#REF!</v>
      </c>
      <c r="N31" s="316" t="e">
        <f>+#REF!</f>
        <v>#REF!</v>
      </c>
      <c r="O31" s="317" t="e">
        <f>+#REF!</f>
        <v>#REF!</v>
      </c>
      <c r="P31" s="318" t="e">
        <f>+#REF!</f>
        <v>#REF!</v>
      </c>
      <c r="Q31" s="318" t="e">
        <f>+#REF!</f>
        <v>#REF!</v>
      </c>
      <c r="R31" s="318">
        <v>0</v>
      </c>
      <c r="S31" s="318" t="e">
        <f>+#REF!</f>
        <v>#REF!</v>
      </c>
      <c r="T31" s="318" t="e">
        <f>+#REF!</f>
        <v>#REF!</v>
      </c>
      <c r="U31" s="318" t="e">
        <f>+#REF!</f>
        <v>#REF!</v>
      </c>
    </row>
    <row r="32" spans="1:22" ht="68.25" customHeight="1" x14ac:dyDescent="0.2">
      <c r="A32" s="319" t="e">
        <f>+#REF!</f>
        <v>#REF!</v>
      </c>
      <c r="B32" s="316" t="e">
        <f>+#REF!</f>
        <v>#REF!</v>
      </c>
      <c r="C32" s="316" t="e">
        <f>+#REF!</f>
        <v>#REF!</v>
      </c>
      <c r="D32" s="316" t="e">
        <f>+#REF!</f>
        <v>#REF!</v>
      </c>
      <c r="E32" s="316" t="e">
        <f>+#REF!</f>
        <v>#REF!</v>
      </c>
      <c r="F32" s="317" t="e">
        <f>+#REF!</f>
        <v>#REF!</v>
      </c>
      <c r="G32" s="316" t="e">
        <f>+#REF!</f>
        <v>#REF!</v>
      </c>
      <c r="H32" s="316" t="e">
        <f>+#REF!</f>
        <v>#REF!</v>
      </c>
      <c r="I32" s="316" t="e">
        <f>+#REF!</f>
        <v>#REF!</v>
      </c>
      <c r="J32" s="316" t="e">
        <f>+#REF!</f>
        <v>#REF!</v>
      </c>
      <c r="K32" s="317" t="e">
        <f>+#REF!</f>
        <v>#REF!</v>
      </c>
      <c r="L32" s="316" t="e">
        <f>+#REF!</f>
        <v>#REF!</v>
      </c>
      <c r="M32" s="316" t="e">
        <f>+#REF!</f>
        <v>#REF!</v>
      </c>
      <c r="N32" s="316" t="e">
        <f>+#REF!</f>
        <v>#REF!</v>
      </c>
      <c r="O32" s="317" t="e">
        <f>+#REF!</f>
        <v>#REF!</v>
      </c>
      <c r="P32" s="318" t="e">
        <f>+#REF!</f>
        <v>#REF!</v>
      </c>
      <c r="Q32" s="318" t="e">
        <f>+#REF!</f>
        <v>#REF!</v>
      </c>
      <c r="R32" s="318">
        <v>0</v>
      </c>
      <c r="S32" s="318" t="e">
        <f>+#REF!</f>
        <v>#REF!</v>
      </c>
      <c r="T32" s="318" t="e">
        <f>+#REF!</f>
        <v>#REF!</v>
      </c>
      <c r="U32" s="318" t="e">
        <f>+#REF!</f>
        <v>#REF!</v>
      </c>
    </row>
    <row r="33" spans="1:21" ht="68.25" customHeight="1" x14ac:dyDescent="0.2">
      <c r="A33" s="319" t="e">
        <f>+#REF!</f>
        <v>#REF!</v>
      </c>
      <c r="B33" s="316" t="e">
        <f>+#REF!</f>
        <v>#REF!</v>
      </c>
      <c r="C33" s="316" t="e">
        <f>+#REF!</f>
        <v>#REF!</v>
      </c>
      <c r="D33" s="316" t="e">
        <f>+#REF!</f>
        <v>#REF!</v>
      </c>
      <c r="E33" s="316" t="e">
        <f>+#REF!</f>
        <v>#REF!</v>
      </c>
      <c r="F33" s="317" t="e">
        <f>+#REF!</f>
        <v>#REF!</v>
      </c>
      <c r="G33" s="316" t="e">
        <f>+#REF!</f>
        <v>#REF!</v>
      </c>
      <c r="H33" s="316" t="e">
        <f>+#REF!</f>
        <v>#REF!</v>
      </c>
      <c r="I33" s="316" t="e">
        <f>+#REF!</f>
        <v>#REF!</v>
      </c>
      <c r="J33" s="316" t="e">
        <f>+#REF!</f>
        <v>#REF!</v>
      </c>
      <c r="K33" s="317" t="e">
        <f>+#REF!</f>
        <v>#REF!</v>
      </c>
      <c r="L33" s="316" t="e">
        <f>+#REF!</f>
        <v>#REF!</v>
      </c>
      <c r="M33" s="316" t="e">
        <f>+#REF!</f>
        <v>#REF!</v>
      </c>
      <c r="N33" s="316" t="e">
        <f>+#REF!</f>
        <v>#REF!</v>
      </c>
      <c r="O33" s="317" t="e">
        <f>+#REF!</f>
        <v>#REF!</v>
      </c>
      <c r="P33" s="318" t="e">
        <f>+#REF!</f>
        <v>#REF!</v>
      </c>
      <c r="Q33" s="318" t="e">
        <f>+#REF!</f>
        <v>#REF!</v>
      </c>
      <c r="R33" s="318">
        <v>0</v>
      </c>
      <c r="S33" s="318" t="e">
        <f>+#REF!</f>
        <v>#REF!</v>
      </c>
      <c r="T33" s="318" t="e">
        <f>+#REF!</f>
        <v>#REF!</v>
      </c>
      <c r="U33" s="318" t="e">
        <f>+#REF!</f>
        <v>#REF!</v>
      </c>
    </row>
    <row r="34" spans="1:21" ht="68.25" customHeight="1" x14ac:dyDescent="0.2">
      <c r="A34" s="319" t="e">
        <f>+#REF!</f>
        <v>#REF!</v>
      </c>
      <c r="B34" s="316" t="e">
        <f>+#REF!</f>
        <v>#REF!</v>
      </c>
      <c r="C34" s="316" t="e">
        <f>+#REF!</f>
        <v>#REF!</v>
      </c>
      <c r="D34" s="316" t="e">
        <f>+#REF!</f>
        <v>#REF!</v>
      </c>
      <c r="E34" s="316" t="e">
        <f>+#REF!</f>
        <v>#REF!</v>
      </c>
      <c r="F34" s="317" t="e">
        <f>+#REF!</f>
        <v>#REF!</v>
      </c>
      <c r="G34" s="316" t="e">
        <f>+#REF!</f>
        <v>#REF!</v>
      </c>
      <c r="H34" s="316" t="e">
        <f>+#REF!</f>
        <v>#REF!</v>
      </c>
      <c r="I34" s="316" t="e">
        <f>+#REF!</f>
        <v>#REF!</v>
      </c>
      <c r="J34" s="316" t="e">
        <f>+#REF!</f>
        <v>#REF!</v>
      </c>
      <c r="K34" s="317" t="e">
        <f>+#REF!</f>
        <v>#REF!</v>
      </c>
      <c r="L34" s="316" t="e">
        <f>+#REF!</f>
        <v>#REF!</v>
      </c>
      <c r="M34" s="316" t="e">
        <f>+#REF!</f>
        <v>#REF!</v>
      </c>
      <c r="N34" s="316" t="e">
        <f>+#REF!</f>
        <v>#REF!</v>
      </c>
      <c r="O34" s="317" t="e">
        <f>+#REF!</f>
        <v>#REF!</v>
      </c>
      <c r="P34" s="318" t="e">
        <f>+#REF!</f>
        <v>#REF!</v>
      </c>
      <c r="Q34" s="318" t="e">
        <f>+#REF!</f>
        <v>#REF!</v>
      </c>
      <c r="R34" s="318">
        <v>0</v>
      </c>
      <c r="S34" s="318" t="e">
        <f>+#REF!</f>
        <v>#REF!</v>
      </c>
      <c r="T34" s="318" t="e">
        <f>+#REF!</f>
        <v>#REF!</v>
      </c>
      <c r="U34" s="318" t="e">
        <f>+#REF!</f>
        <v>#REF!</v>
      </c>
    </row>
    <row r="35" spans="1:21" ht="68.25" customHeight="1" x14ac:dyDescent="0.2">
      <c r="A35" s="319" t="e">
        <f>+#REF!</f>
        <v>#REF!</v>
      </c>
      <c r="B35" s="316" t="e">
        <f>+#REF!</f>
        <v>#REF!</v>
      </c>
      <c r="C35" s="316" t="e">
        <f>+#REF!</f>
        <v>#REF!</v>
      </c>
      <c r="D35" s="316" t="e">
        <f>+#REF!</f>
        <v>#REF!</v>
      </c>
      <c r="E35" s="316" t="e">
        <f>+#REF!</f>
        <v>#REF!</v>
      </c>
      <c r="F35" s="317" t="e">
        <f>+#REF!</f>
        <v>#REF!</v>
      </c>
      <c r="G35" s="316" t="e">
        <f>+#REF!</f>
        <v>#REF!</v>
      </c>
      <c r="H35" s="316" t="e">
        <f>+#REF!</f>
        <v>#REF!</v>
      </c>
      <c r="I35" s="316" t="e">
        <f>+#REF!</f>
        <v>#REF!</v>
      </c>
      <c r="J35" s="316" t="e">
        <f>+#REF!</f>
        <v>#REF!</v>
      </c>
      <c r="K35" s="317" t="e">
        <f>+#REF!</f>
        <v>#REF!</v>
      </c>
      <c r="L35" s="316" t="e">
        <f>+#REF!</f>
        <v>#REF!</v>
      </c>
      <c r="M35" s="316" t="e">
        <f>+#REF!</f>
        <v>#REF!</v>
      </c>
      <c r="N35" s="316" t="e">
        <f>+#REF!</f>
        <v>#REF!</v>
      </c>
      <c r="O35" s="317" t="e">
        <f>+#REF!</f>
        <v>#REF!</v>
      </c>
      <c r="P35" s="318" t="e">
        <f>+#REF!</f>
        <v>#REF!</v>
      </c>
      <c r="Q35" s="318" t="e">
        <f>+#REF!</f>
        <v>#REF!</v>
      </c>
      <c r="R35" s="318">
        <v>0</v>
      </c>
      <c r="S35" s="318" t="e">
        <f>+#REF!</f>
        <v>#REF!</v>
      </c>
      <c r="T35" s="318" t="e">
        <f>+#REF!</f>
        <v>#REF!</v>
      </c>
      <c r="U35" s="318" t="e">
        <f>+#REF!</f>
        <v>#REF!</v>
      </c>
    </row>
    <row r="36" spans="1:21" ht="68.25" customHeight="1" x14ac:dyDescent="0.2">
      <c r="A36" s="319" t="e">
        <f>+#REF!</f>
        <v>#REF!</v>
      </c>
      <c r="B36" s="316" t="e">
        <f>+#REF!</f>
        <v>#REF!</v>
      </c>
      <c r="C36" s="316" t="e">
        <f>+#REF!</f>
        <v>#REF!</v>
      </c>
      <c r="D36" s="316" t="e">
        <f>+#REF!</f>
        <v>#REF!</v>
      </c>
      <c r="E36" s="316" t="e">
        <f>+#REF!</f>
        <v>#REF!</v>
      </c>
      <c r="F36" s="317" t="e">
        <f>+#REF!</f>
        <v>#REF!</v>
      </c>
      <c r="G36" s="316" t="e">
        <f>+#REF!</f>
        <v>#REF!</v>
      </c>
      <c r="H36" s="316" t="e">
        <f>+#REF!</f>
        <v>#REF!</v>
      </c>
      <c r="I36" s="316" t="e">
        <f>+#REF!</f>
        <v>#REF!</v>
      </c>
      <c r="J36" s="316" t="e">
        <f>+#REF!</f>
        <v>#REF!</v>
      </c>
      <c r="K36" s="317" t="e">
        <f>+#REF!</f>
        <v>#REF!</v>
      </c>
      <c r="L36" s="316" t="e">
        <f>+#REF!</f>
        <v>#REF!</v>
      </c>
      <c r="M36" s="316" t="e">
        <f>+#REF!</f>
        <v>#REF!</v>
      </c>
      <c r="N36" s="316" t="e">
        <f>+#REF!</f>
        <v>#REF!</v>
      </c>
      <c r="O36" s="317" t="e">
        <f>+#REF!</f>
        <v>#REF!</v>
      </c>
      <c r="P36" s="318" t="e">
        <f>+#REF!</f>
        <v>#REF!</v>
      </c>
      <c r="Q36" s="318" t="e">
        <f>+#REF!</f>
        <v>#REF!</v>
      </c>
      <c r="R36" s="318">
        <v>0</v>
      </c>
      <c r="S36" s="318" t="e">
        <f>+#REF!</f>
        <v>#REF!</v>
      </c>
      <c r="T36" s="318" t="e">
        <f>+#REF!</f>
        <v>#REF!</v>
      </c>
      <c r="U36" s="318" t="e">
        <f>+#REF!</f>
        <v>#REF!</v>
      </c>
    </row>
    <row r="37" spans="1:21" ht="68.25" customHeight="1" x14ac:dyDescent="0.2">
      <c r="A37" s="319" t="e">
        <f>+#REF!</f>
        <v>#REF!</v>
      </c>
      <c r="B37" s="316" t="e">
        <f>+#REF!</f>
        <v>#REF!</v>
      </c>
      <c r="C37" s="316" t="e">
        <f>+#REF!</f>
        <v>#REF!</v>
      </c>
      <c r="D37" s="316" t="e">
        <f>+#REF!</f>
        <v>#REF!</v>
      </c>
      <c r="E37" s="316" t="e">
        <f>+#REF!</f>
        <v>#REF!</v>
      </c>
      <c r="F37" s="317" t="e">
        <f>+#REF!</f>
        <v>#REF!</v>
      </c>
      <c r="G37" s="316" t="e">
        <f>+#REF!</f>
        <v>#REF!</v>
      </c>
      <c r="H37" s="316" t="e">
        <f>+#REF!</f>
        <v>#REF!</v>
      </c>
      <c r="I37" s="316" t="e">
        <f>+#REF!</f>
        <v>#REF!</v>
      </c>
      <c r="J37" s="316" t="e">
        <f>+#REF!</f>
        <v>#REF!</v>
      </c>
      <c r="K37" s="317" t="e">
        <f>+#REF!</f>
        <v>#REF!</v>
      </c>
      <c r="L37" s="316" t="e">
        <f>+#REF!</f>
        <v>#REF!</v>
      </c>
      <c r="M37" s="316" t="e">
        <f>+#REF!</f>
        <v>#REF!</v>
      </c>
      <c r="N37" s="316" t="e">
        <f>+#REF!</f>
        <v>#REF!</v>
      </c>
      <c r="O37" s="317" t="e">
        <f>+#REF!</f>
        <v>#REF!</v>
      </c>
      <c r="P37" s="318" t="e">
        <f>+#REF!</f>
        <v>#REF!</v>
      </c>
      <c r="Q37" s="318" t="e">
        <f>+#REF!</f>
        <v>#REF!</v>
      </c>
      <c r="R37" s="318">
        <v>0</v>
      </c>
      <c r="S37" s="318" t="e">
        <f>+#REF!</f>
        <v>#REF!</v>
      </c>
      <c r="T37" s="318" t="e">
        <f>+#REF!</f>
        <v>#REF!</v>
      </c>
      <c r="U37" s="318" t="e">
        <f>+#REF!</f>
        <v>#REF!</v>
      </c>
    </row>
    <row r="38" spans="1:21" ht="68.25" customHeight="1" x14ac:dyDescent="0.2">
      <c r="A38" s="319" t="e">
        <f>+#REF!</f>
        <v>#REF!</v>
      </c>
      <c r="B38" s="316" t="e">
        <f>+#REF!</f>
        <v>#REF!</v>
      </c>
      <c r="C38" s="316" t="e">
        <f>+#REF!</f>
        <v>#REF!</v>
      </c>
      <c r="D38" s="316" t="e">
        <f>+#REF!</f>
        <v>#REF!</v>
      </c>
      <c r="E38" s="316" t="e">
        <f>+#REF!</f>
        <v>#REF!</v>
      </c>
      <c r="F38" s="317" t="e">
        <f>+#REF!</f>
        <v>#REF!</v>
      </c>
      <c r="G38" s="316" t="e">
        <f>+#REF!</f>
        <v>#REF!</v>
      </c>
      <c r="H38" s="316" t="e">
        <f>+#REF!</f>
        <v>#REF!</v>
      </c>
      <c r="I38" s="316" t="e">
        <f>+#REF!</f>
        <v>#REF!</v>
      </c>
      <c r="J38" s="316" t="e">
        <f>+#REF!</f>
        <v>#REF!</v>
      </c>
      <c r="K38" s="317" t="e">
        <f>+#REF!</f>
        <v>#REF!</v>
      </c>
      <c r="L38" s="316" t="e">
        <f>+#REF!</f>
        <v>#REF!</v>
      </c>
      <c r="M38" s="316" t="e">
        <f>+#REF!</f>
        <v>#REF!</v>
      </c>
      <c r="N38" s="316" t="e">
        <f>+#REF!</f>
        <v>#REF!</v>
      </c>
      <c r="O38" s="317" t="e">
        <f>+#REF!</f>
        <v>#REF!</v>
      </c>
      <c r="P38" s="318" t="e">
        <f>+#REF!</f>
        <v>#REF!</v>
      </c>
      <c r="Q38" s="318" t="e">
        <f>+#REF!</f>
        <v>#REF!</v>
      </c>
      <c r="R38" s="318">
        <v>0</v>
      </c>
      <c r="S38" s="318" t="e">
        <f>+#REF!</f>
        <v>#REF!</v>
      </c>
      <c r="T38" s="318" t="e">
        <f>+#REF!</f>
        <v>#REF!</v>
      </c>
      <c r="U38" s="318" t="e">
        <f>+#REF!</f>
        <v>#REF!</v>
      </c>
    </row>
    <row r="39" spans="1:21" ht="68.25" customHeight="1" x14ac:dyDescent="0.2">
      <c r="A39" s="319" t="e">
        <f>+#REF!</f>
        <v>#REF!</v>
      </c>
      <c r="B39" s="316" t="e">
        <f>+#REF!</f>
        <v>#REF!</v>
      </c>
      <c r="C39" s="316" t="e">
        <f>+#REF!</f>
        <v>#REF!</v>
      </c>
      <c r="D39" s="316" t="e">
        <f>+#REF!</f>
        <v>#REF!</v>
      </c>
      <c r="E39" s="316" t="e">
        <f>+#REF!</f>
        <v>#REF!</v>
      </c>
      <c r="F39" s="317" t="e">
        <f>+#REF!</f>
        <v>#REF!</v>
      </c>
      <c r="G39" s="316" t="e">
        <f>+#REF!</f>
        <v>#REF!</v>
      </c>
      <c r="H39" s="316" t="e">
        <f>+#REF!</f>
        <v>#REF!</v>
      </c>
      <c r="I39" s="316" t="e">
        <f>+#REF!</f>
        <v>#REF!</v>
      </c>
      <c r="J39" s="316" t="e">
        <f>+#REF!</f>
        <v>#REF!</v>
      </c>
      <c r="K39" s="317" t="e">
        <f>+#REF!</f>
        <v>#REF!</v>
      </c>
      <c r="L39" s="316" t="e">
        <f>+#REF!</f>
        <v>#REF!</v>
      </c>
      <c r="M39" s="316" t="e">
        <f>+#REF!</f>
        <v>#REF!</v>
      </c>
      <c r="N39" s="316" t="e">
        <f>+#REF!</f>
        <v>#REF!</v>
      </c>
      <c r="O39" s="317" t="e">
        <f>+#REF!</f>
        <v>#REF!</v>
      </c>
      <c r="P39" s="318" t="e">
        <f>+#REF!</f>
        <v>#REF!</v>
      </c>
      <c r="Q39" s="318" t="e">
        <f>+#REF!</f>
        <v>#REF!</v>
      </c>
      <c r="R39" s="318">
        <v>0</v>
      </c>
      <c r="S39" s="318" t="e">
        <f>+#REF!</f>
        <v>#REF!</v>
      </c>
      <c r="T39" s="318" t="e">
        <f>+#REF!</f>
        <v>#REF!</v>
      </c>
      <c r="U39" s="318" t="e">
        <f>+#REF!</f>
        <v>#REF!</v>
      </c>
    </row>
    <row r="40" spans="1:21" ht="68.25" customHeight="1" x14ac:dyDescent="0.2">
      <c r="A40" s="319" t="e">
        <f>+#REF!</f>
        <v>#REF!</v>
      </c>
      <c r="B40" s="316" t="e">
        <f>+#REF!</f>
        <v>#REF!</v>
      </c>
      <c r="C40" s="316" t="e">
        <f>+#REF!</f>
        <v>#REF!</v>
      </c>
      <c r="D40" s="316" t="e">
        <f>+#REF!</f>
        <v>#REF!</v>
      </c>
      <c r="E40" s="316" t="e">
        <f>+#REF!</f>
        <v>#REF!</v>
      </c>
      <c r="F40" s="317" t="e">
        <f>+#REF!</f>
        <v>#REF!</v>
      </c>
      <c r="G40" s="316" t="e">
        <f>+#REF!</f>
        <v>#REF!</v>
      </c>
      <c r="H40" s="316" t="e">
        <f>+#REF!</f>
        <v>#REF!</v>
      </c>
      <c r="I40" s="316" t="e">
        <f>+#REF!</f>
        <v>#REF!</v>
      </c>
      <c r="J40" s="316" t="e">
        <f>+#REF!</f>
        <v>#REF!</v>
      </c>
      <c r="K40" s="317" t="e">
        <f>+#REF!</f>
        <v>#REF!</v>
      </c>
      <c r="L40" s="316" t="e">
        <f>+#REF!</f>
        <v>#REF!</v>
      </c>
      <c r="M40" s="316" t="e">
        <f>+#REF!</f>
        <v>#REF!</v>
      </c>
      <c r="N40" s="316" t="e">
        <f>+#REF!</f>
        <v>#REF!</v>
      </c>
      <c r="O40" s="317" t="e">
        <f>+#REF!</f>
        <v>#REF!</v>
      </c>
      <c r="P40" s="318" t="e">
        <f>+#REF!</f>
        <v>#REF!</v>
      </c>
      <c r="Q40" s="318" t="e">
        <f>+#REF!</f>
        <v>#REF!</v>
      </c>
      <c r="R40" s="318">
        <v>0</v>
      </c>
      <c r="S40" s="318" t="e">
        <f>+#REF!</f>
        <v>#REF!</v>
      </c>
      <c r="T40" s="318" t="e">
        <f>+#REF!</f>
        <v>#REF!</v>
      </c>
      <c r="U40" s="318" t="e">
        <f>+#REF!</f>
        <v>#REF!</v>
      </c>
    </row>
    <row r="41" spans="1:21" ht="68.25" customHeight="1" x14ac:dyDescent="0.2">
      <c r="A41" s="319" t="e">
        <f>+#REF!</f>
        <v>#REF!</v>
      </c>
      <c r="B41" s="316" t="e">
        <f>+#REF!</f>
        <v>#REF!</v>
      </c>
      <c r="C41" s="316" t="e">
        <f>+#REF!</f>
        <v>#REF!</v>
      </c>
      <c r="D41" s="316" t="e">
        <f>+#REF!</f>
        <v>#REF!</v>
      </c>
      <c r="E41" s="316" t="e">
        <f>+#REF!</f>
        <v>#REF!</v>
      </c>
      <c r="F41" s="317" t="e">
        <f>+#REF!</f>
        <v>#REF!</v>
      </c>
      <c r="G41" s="316" t="e">
        <f>+#REF!</f>
        <v>#REF!</v>
      </c>
      <c r="H41" s="316" t="e">
        <f>+#REF!</f>
        <v>#REF!</v>
      </c>
      <c r="I41" s="316" t="e">
        <f>+#REF!</f>
        <v>#REF!</v>
      </c>
      <c r="J41" s="316" t="e">
        <f>+#REF!</f>
        <v>#REF!</v>
      </c>
      <c r="K41" s="317" t="e">
        <f>+#REF!</f>
        <v>#REF!</v>
      </c>
      <c r="L41" s="316" t="e">
        <f>+#REF!</f>
        <v>#REF!</v>
      </c>
      <c r="M41" s="316" t="e">
        <f>+#REF!</f>
        <v>#REF!</v>
      </c>
      <c r="N41" s="316" t="e">
        <f>+#REF!</f>
        <v>#REF!</v>
      </c>
      <c r="O41" s="317" t="e">
        <f>+#REF!</f>
        <v>#REF!</v>
      </c>
      <c r="P41" s="318" t="e">
        <f>+#REF!</f>
        <v>#REF!</v>
      </c>
      <c r="Q41" s="318" t="e">
        <f>+#REF!</f>
        <v>#REF!</v>
      </c>
      <c r="R41" s="318">
        <v>0</v>
      </c>
      <c r="S41" s="318" t="e">
        <f>+#REF!</f>
        <v>#REF!</v>
      </c>
      <c r="T41" s="318" t="e">
        <f>+#REF!</f>
        <v>#REF!</v>
      </c>
      <c r="U41" s="318" t="e">
        <f>+#REF!</f>
        <v>#REF!</v>
      </c>
    </row>
    <row r="42" spans="1:21" ht="68.25" customHeight="1" x14ac:dyDescent="0.2">
      <c r="A42" s="319" t="e">
        <f>+#REF!</f>
        <v>#REF!</v>
      </c>
      <c r="B42" s="316" t="e">
        <f>+#REF!</f>
        <v>#REF!</v>
      </c>
      <c r="C42" s="316" t="e">
        <f>+#REF!</f>
        <v>#REF!</v>
      </c>
      <c r="D42" s="316" t="e">
        <f>+#REF!</f>
        <v>#REF!</v>
      </c>
      <c r="E42" s="316" t="e">
        <f>+#REF!</f>
        <v>#REF!</v>
      </c>
      <c r="F42" s="317" t="e">
        <f>+#REF!</f>
        <v>#REF!</v>
      </c>
      <c r="G42" s="316" t="e">
        <f>+#REF!</f>
        <v>#REF!</v>
      </c>
      <c r="H42" s="316" t="e">
        <f>+#REF!</f>
        <v>#REF!</v>
      </c>
      <c r="I42" s="316" t="e">
        <f>+#REF!</f>
        <v>#REF!</v>
      </c>
      <c r="J42" s="316" t="e">
        <f>+#REF!</f>
        <v>#REF!</v>
      </c>
      <c r="K42" s="317" t="e">
        <f>+#REF!</f>
        <v>#REF!</v>
      </c>
      <c r="L42" s="316" t="e">
        <f>+#REF!</f>
        <v>#REF!</v>
      </c>
      <c r="M42" s="316" t="e">
        <f>+#REF!</f>
        <v>#REF!</v>
      </c>
      <c r="N42" s="316" t="e">
        <f>+#REF!</f>
        <v>#REF!</v>
      </c>
      <c r="O42" s="317" t="e">
        <f>+#REF!</f>
        <v>#REF!</v>
      </c>
      <c r="P42" s="318" t="e">
        <f>+#REF!</f>
        <v>#REF!</v>
      </c>
      <c r="Q42" s="318" t="e">
        <f>+#REF!</f>
        <v>#REF!</v>
      </c>
      <c r="R42" s="318">
        <v>0</v>
      </c>
      <c r="S42" s="318" t="e">
        <f>+#REF!</f>
        <v>#REF!</v>
      </c>
      <c r="T42" s="318" t="e">
        <f>+#REF!</f>
        <v>#REF!</v>
      </c>
      <c r="U42" s="318" t="e">
        <f>+#REF!</f>
        <v>#REF!</v>
      </c>
    </row>
    <row r="43" spans="1:21" ht="68.25" customHeight="1" x14ac:dyDescent="0.2">
      <c r="A43" s="319" t="e">
        <f>+#REF!</f>
        <v>#REF!</v>
      </c>
      <c r="B43" s="316" t="e">
        <f>+#REF!</f>
        <v>#REF!</v>
      </c>
      <c r="C43" s="316" t="e">
        <f>+#REF!</f>
        <v>#REF!</v>
      </c>
      <c r="D43" s="316" t="e">
        <f>+#REF!</f>
        <v>#REF!</v>
      </c>
      <c r="E43" s="316" t="e">
        <f>+#REF!</f>
        <v>#REF!</v>
      </c>
      <c r="F43" s="317" t="e">
        <f>+#REF!</f>
        <v>#REF!</v>
      </c>
      <c r="G43" s="316" t="e">
        <f>+#REF!</f>
        <v>#REF!</v>
      </c>
      <c r="H43" s="316" t="e">
        <f>+#REF!</f>
        <v>#REF!</v>
      </c>
      <c r="I43" s="316" t="e">
        <f>+#REF!</f>
        <v>#REF!</v>
      </c>
      <c r="J43" s="316" t="e">
        <f>+#REF!</f>
        <v>#REF!</v>
      </c>
      <c r="K43" s="317" t="e">
        <f>+#REF!</f>
        <v>#REF!</v>
      </c>
      <c r="L43" s="316" t="e">
        <f>+#REF!</f>
        <v>#REF!</v>
      </c>
      <c r="M43" s="316" t="e">
        <f>+#REF!</f>
        <v>#REF!</v>
      </c>
      <c r="N43" s="316" t="e">
        <f>+#REF!</f>
        <v>#REF!</v>
      </c>
      <c r="O43" s="317" t="e">
        <f>+#REF!</f>
        <v>#REF!</v>
      </c>
      <c r="P43" s="318" t="e">
        <f>+#REF!</f>
        <v>#REF!</v>
      </c>
      <c r="Q43" s="318" t="e">
        <f>+#REF!</f>
        <v>#REF!</v>
      </c>
      <c r="R43" s="318">
        <v>0</v>
      </c>
      <c r="S43" s="318" t="e">
        <f>+#REF!</f>
        <v>#REF!</v>
      </c>
      <c r="T43" s="318" t="e">
        <f>+#REF!</f>
        <v>#REF!</v>
      </c>
      <c r="U43" s="318" t="e">
        <f>+#REF!</f>
        <v>#REF!</v>
      </c>
    </row>
    <row r="44" spans="1:21" ht="68.25" customHeight="1" x14ac:dyDescent="0.2">
      <c r="A44" s="319" t="e">
        <f>+#REF!</f>
        <v>#REF!</v>
      </c>
      <c r="B44" s="316" t="e">
        <f>+#REF!</f>
        <v>#REF!</v>
      </c>
      <c r="C44" s="316" t="e">
        <f>+#REF!</f>
        <v>#REF!</v>
      </c>
      <c r="D44" s="316" t="e">
        <f>+#REF!</f>
        <v>#REF!</v>
      </c>
      <c r="E44" s="316" t="e">
        <f>+#REF!</f>
        <v>#REF!</v>
      </c>
      <c r="F44" s="317" t="e">
        <f>+#REF!</f>
        <v>#REF!</v>
      </c>
      <c r="G44" s="316" t="e">
        <f>+#REF!</f>
        <v>#REF!</v>
      </c>
      <c r="H44" s="316" t="e">
        <f>+#REF!</f>
        <v>#REF!</v>
      </c>
      <c r="I44" s="316" t="e">
        <f>+#REF!</f>
        <v>#REF!</v>
      </c>
      <c r="J44" s="316" t="e">
        <f>+#REF!</f>
        <v>#REF!</v>
      </c>
      <c r="K44" s="317" t="e">
        <f>+#REF!</f>
        <v>#REF!</v>
      </c>
      <c r="L44" s="316" t="e">
        <f>+#REF!</f>
        <v>#REF!</v>
      </c>
      <c r="M44" s="316" t="e">
        <f>+#REF!</f>
        <v>#REF!</v>
      </c>
      <c r="N44" s="316" t="e">
        <f>+#REF!</f>
        <v>#REF!</v>
      </c>
      <c r="O44" s="317" t="e">
        <f>+#REF!</f>
        <v>#REF!</v>
      </c>
      <c r="P44" s="318" t="e">
        <f>+#REF!</f>
        <v>#REF!</v>
      </c>
      <c r="Q44" s="318" t="e">
        <f>+#REF!</f>
        <v>#REF!</v>
      </c>
      <c r="R44" s="318">
        <v>0</v>
      </c>
      <c r="S44" s="318" t="e">
        <f>+#REF!</f>
        <v>#REF!</v>
      </c>
      <c r="T44" s="318" t="e">
        <f>+#REF!</f>
        <v>#REF!</v>
      </c>
      <c r="U44" s="318" t="e">
        <f>+#REF!</f>
        <v>#REF!</v>
      </c>
    </row>
    <row r="45" spans="1:21" ht="68.25" customHeight="1" x14ac:dyDescent="0.2">
      <c r="A45" s="319" t="e">
        <f>+#REF!</f>
        <v>#REF!</v>
      </c>
      <c r="B45" s="316" t="e">
        <f>+#REF!</f>
        <v>#REF!</v>
      </c>
      <c r="C45" s="316" t="e">
        <f>+#REF!</f>
        <v>#REF!</v>
      </c>
      <c r="D45" s="316" t="e">
        <f>+#REF!</f>
        <v>#REF!</v>
      </c>
      <c r="E45" s="316" t="e">
        <f>+#REF!</f>
        <v>#REF!</v>
      </c>
      <c r="F45" s="317" t="e">
        <f>+#REF!</f>
        <v>#REF!</v>
      </c>
      <c r="G45" s="316" t="e">
        <f>+#REF!</f>
        <v>#REF!</v>
      </c>
      <c r="H45" s="316" t="e">
        <f>+#REF!</f>
        <v>#REF!</v>
      </c>
      <c r="I45" s="316" t="e">
        <f>+#REF!</f>
        <v>#REF!</v>
      </c>
      <c r="J45" s="316" t="e">
        <f>+#REF!</f>
        <v>#REF!</v>
      </c>
      <c r="K45" s="317" t="e">
        <f>+#REF!</f>
        <v>#REF!</v>
      </c>
      <c r="L45" s="316" t="e">
        <f>+#REF!</f>
        <v>#REF!</v>
      </c>
      <c r="M45" s="316" t="e">
        <f>+#REF!</f>
        <v>#REF!</v>
      </c>
      <c r="N45" s="316" t="e">
        <f>+#REF!</f>
        <v>#REF!</v>
      </c>
      <c r="O45" s="317" t="e">
        <f>+#REF!</f>
        <v>#REF!</v>
      </c>
      <c r="P45" s="318" t="e">
        <f>+#REF!</f>
        <v>#REF!</v>
      </c>
      <c r="Q45" s="318" t="e">
        <f>+#REF!</f>
        <v>#REF!</v>
      </c>
      <c r="R45" s="318">
        <v>0</v>
      </c>
      <c r="S45" s="318" t="e">
        <f>+#REF!</f>
        <v>#REF!</v>
      </c>
      <c r="T45" s="318" t="e">
        <f>+#REF!</f>
        <v>#REF!</v>
      </c>
      <c r="U45" s="318" t="e">
        <f>+#REF!</f>
        <v>#REF!</v>
      </c>
    </row>
    <row r="46" spans="1:21" ht="68.25" customHeight="1" x14ac:dyDescent="0.2">
      <c r="A46" s="319" t="e">
        <f>+#REF!</f>
        <v>#REF!</v>
      </c>
      <c r="B46" s="316" t="e">
        <f>+#REF!</f>
        <v>#REF!</v>
      </c>
      <c r="C46" s="316" t="e">
        <f>+#REF!</f>
        <v>#REF!</v>
      </c>
      <c r="D46" s="316" t="e">
        <f>+#REF!</f>
        <v>#REF!</v>
      </c>
      <c r="E46" s="316" t="e">
        <f>+#REF!</f>
        <v>#REF!</v>
      </c>
      <c r="F46" s="317" t="e">
        <f>+#REF!</f>
        <v>#REF!</v>
      </c>
      <c r="G46" s="316" t="e">
        <f>+#REF!</f>
        <v>#REF!</v>
      </c>
      <c r="H46" s="316" t="e">
        <f>+#REF!</f>
        <v>#REF!</v>
      </c>
      <c r="I46" s="316" t="e">
        <f>+#REF!</f>
        <v>#REF!</v>
      </c>
      <c r="J46" s="316" t="e">
        <f>+#REF!</f>
        <v>#REF!</v>
      </c>
      <c r="K46" s="317" t="e">
        <f>+#REF!</f>
        <v>#REF!</v>
      </c>
      <c r="L46" s="316" t="e">
        <f>+#REF!</f>
        <v>#REF!</v>
      </c>
      <c r="M46" s="316" t="e">
        <f>+#REF!</f>
        <v>#REF!</v>
      </c>
      <c r="N46" s="316" t="e">
        <f>+#REF!</f>
        <v>#REF!</v>
      </c>
      <c r="O46" s="317" t="e">
        <f>+#REF!</f>
        <v>#REF!</v>
      </c>
      <c r="P46" s="318" t="e">
        <f>+#REF!</f>
        <v>#REF!</v>
      </c>
      <c r="Q46" s="318" t="e">
        <f>+#REF!</f>
        <v>#REF!</v>
      </c>
      <c r="R46" s="318">
        <v>0</v>
      </c>
      <c r="S46" s="318" t="e">
        <f>+#REF!</f>
        <v>#REF!</v>
      </c>
      <c r="T46" s="318" t="e">
        <f>+#REF!</f>
        <v>#REF!</v>
      </c>
      <c r="U46" s="318" t="e">
        <f>+#REF!</f>
        <v>#REF!</v>
      </c>
    </row>
    <row r="47" spans="1:21" ht="68.25" customHeight="1" x14ac:dyDescent="0.2">
      <c r="A47" s="319" t="e">
        <f>+#REF!</f>
        <v>#REF!</v>
      </c>
      <c r="B47" s="316" t="e">
        <f>+#REF!</f>
        <v>#REF!</v>
      </c>
      <c r="C47" s="316" t="e">
        <f>+#REF!</f>
        <v>#REF!</v>
      </c>
      <c r="D47" s="316" t="e">
        <f>+#REF!</f>
        <v>#REF!</v>
      </c>
      <c r="E47" s="316" t="e">
        <f>+#REF!</f>
        <v>#REF!</v>
      </c>
      <c r="F47" s="317" t="e">
        <f>+#REF!</f>
        <v>#REF!</v>
      </c>
      <c r="G47" s="316" t="e">
        <f>+#REF!</f>
        <v>#REF!</v>
      </c>
      <c r="H47" s="316" t="e">
        <f>+#REF!</f>
        <v>#REF!</v>
      </c>
      <c r="I47" s="316" t="e">
        <f>+#REF!</f>
        <v>#REF!</v>
      </c>
      <c r="J47" s="316" t="e">
        <f>+#REF!</f>
        <v>#REF!</v>
      </c>
      <c r="K47" s="317" t="e">
        <f>+#REF!</f>
        <v>#REF!</v>
      </c>
      <c r="L47" s="316" t="e">
        <f>+#REF!</f>
        <v>#REF!</v>
      </c>
      <c r="M47" s="316" t="e">
        <f>+#REF!</f>
        <v>#REF!</v>
      </c>
      <c r="N47" s="316" t="e">
        <f>+#REF!</f>
        <v>#REF!</v>
      </c>
      <c r="O47" s="317" t="e">
        <f>+#REF!</f>
        <v>#REF!</v>
      </c>
      <c r="P47" s="318" t="e">
        <f>+#REF!</f>
        <v>#REF!</v>
      </c>
      <c r="Q47" s="318" t="e">
        <f>+#REF!</f>
        <v>#REF!</v>
      </c>
      <c r="R47" s="318">
        <v>0</v>
      </c>
      <c r="S47" s="318" t="e">
        <f>+#REF!</f>
        <v>#REF!</v>
      </c>
      <c r="T47" s="318" t="e">
        <f>+#REF!</f>
        <v>#REF!</v>
      </c>
      <c r="U47" s="318" t="e">
        <f>+#REF!</f>
        <v>#REF!</v>
      </c>
    </row>
    <row r="48" spans="1:21" ht="68.25" customHeight="1" x14ac:dyDescent="0.2">
      <c r="A48" s="319" t="e">
        <f>+#REF!</f>
        <v>#REF!</v>
      </c>
      <c r="B48" s="316" t="e">
        <f>+#REF!</f>
        <v>#REF!</v>
      </c>
      <c r="C48" s="316" t="e">
        <f>+#REF!</f>
        <v>#REF!</v>
      </c>
      <c r="D48" s="316" t="e">
        <f>+#REF!</f>
        <v>#REF!</v>
      </c>
      <c r="E48" s="316" t="e">
        <f>+#REF!</f>
        <v>#REF!</v>
      </c>
      <c r="F48" s="317" t="e">
        <f>+#REF!</f>
        <v>#REF!</v>
      </c>
      <c r="G48" s="316" t="e">
        <f>+#REF!</f>
        <v>#REF!</v>
      </c>
      <c r="H48" s="316" t="e">
        <f>+#REF!</f>
        <v>#REF!</v>
      </c>
      <c r="I48" s="316" t="e">
        <f>+#REF!</f>
        <v>#REF!</v>
      </c>
      <c r="J48" s="316" t="e">
        <f>+#REF!</f>
        <v>#REF!</v>
      </c>
      <c r="K48" s="317" t="e">
        <f>+#REF!</f>
        <v>#REF!</v>
      </c>
      <c r="L48" s="316" t="e">
        <f>+#REF!</f>
        <v>#REF!</v>
      </c>
      <c r="M48" s="316" t="e">
        <f>+#REF!</f>
        <v>#REF!</v>
      </c>
      <c r="N48" s="316" t="e">
        <f>+#REF!</f>
        <v>#REF!</v>
      </c>
      <c r="O48" s="317" t="e">
        <f>+#REF!</f>
        <v>#REF!</v>
      </c>
      <c r="P48" s="318" t="e">
        <f>+#REF!</f>
        <v>#REF!</v>
      </c>
      <c r="Q48" s="318" t="e">
        <f>+#REF!</f>
        <v>#REF!</v>
      </c>
      <c r="R48" s="318">
        <v>0</v>
      </c>
      <c r="S48" s="318" t="e">
        <f>+#REF!</f>
        <v>#REF!</v>
      </c>
      <c r="T48" s="318" t="e">
        <f>+#REF!</f>
        <v>#REF!</v>
      </c>
      <c r="U48" s="318" t="e">
        <f>+#REF!</f>
        <v>#REF!</v>
      </c>
    </row>
    <row r="49" spans="1:22" ht="68.25" customHeight="1" x14ac:dyDescent="0.2">
      <c r="A49" s="319" t="e">
        <f>+#REF!</f>
        <v>#REF!</v>
      </c>
      <c r="B49" s="316" t="e">
        <f>+#REF!</f>
        <v>#REF!</v>
      </c>
      <c r="C49" s="316" t="e">
        <f>+#REF!</f>
        <v>#REF!</v>
      </c>
      <c r="D49" s="316" t="e">
        <f>+#REF!</f>
        <v>#REF!</v>
      </c>
      <c r="E49" s="316" t="e">
        <f>+#REF!</f>
        <v>#REF!</v>
      </c>
      <c r="F49" s="317" t="e">
        <f>+#REF!</f>
        <v>#REF!</v>
      </c>
      <c r="G49" s="316" t="e">
        <f>+#REF!</f>
        <v>#REF!</v>
      </c>
      <c r="H49" s="316" t="e">
        <f>+#REF!</f>
        <v>#REF!</v>
      </c>
      <c r="I49" s="316" t="e">
        <f>+#REF!</f>
        <v>#REF!</v>
      </c>
      <c r="J49" s="316" t="e">
        <f>+#REF!</f>
        <v>#REF!</v>
      </c>
      <c r="K49" s="317" t="e">
        <f>+#REF!</f>
        <v>#REF!</v>
      </c>
      <c r="L49" s="316" t="e">
        <f>+#REF!</f>
        <v>#REF!</v>
      </c>
      <c r="M49" s="316" t="e">
        <f>+#REF!</f>
        <v>#REF!</v>
      </c>
      <c r="N49" s="316" t="e">
        <f>+#REF!</f>
        <v>#REF!</v>
      </c>
      <c r="O49" s="317" t="e">
        <f>+#REF!</f>
        <v>#REF!</v>
      </c>
      <c r="P49" s="318" t="e">
        <f>+#REF!</f>
        <v>#REF!</v>
      </c>
      <c r="Q49" s="318" t="e">
        <f>+#REF!</f>
        <v>#REF!</v>
      </c>
      <c r="R49" s="318">
        <v>0</v>
      </c>
      <c r="S49" s="318" t="e">
        <f>+#REF!</f>
        <v>#REF!</v>
      </c>
      <c r="T49" s="318" t="e">
        <f>+#REF!</f>
        <v>#REF!</v>
      </c>
      <c r="U49" s="318" t="e">
        <f>+#REF!</f>
        <v>#REF!</v>
      </c>
    </row>
    <row r="50" spans="1:22" ht="68.25" customHeight="1" x14ac:dyDescent="0.2">
      <c r="A50" s="319" t="e">
        <f>+#REF!</f>
        <v>#REF!</v>
      </c>
      <c r="B50" s="316" t="e">
        <f>+#REF!</f>
        <v>#REF!</v>
      </c>
      <c r="C50" s="316" t="e">
        <f>+#REF!</f>
        <v>#REF!</v>
      </c>
      <c r="D50" s="316" t="e">
        <f>+#REF!</f>
        <v>#REF!</v>
      </c>
      <c r="E50" s="316" t="e">
        <f>+#REF!</f>
        <v>#REF!</v>
      </c>
      <c r="F50" s="317" t="e">
        <f>+#REF!</f>
        <v>#REF!</v>
      </c>
      <c r="G50" s="316" t="e">
        <f>+#REF!</f>
        <v>#REF!</v>
      </c>
      <c r="H50" s="316" t="e">
        <f>+#REF!</f>
        <v>#REF!</v>
      </c>
      <c r="I50" s="316" t="e">
        <f>+#REF!</f>
        <v>#REF!</v>
      </c>
      <c r="J50" s="316" t="e">
        <f>+#REF!</f>
        <v>#REF!</v>
      </c>
      <c r="K50" s="317" t="e">
        <f>+#REF!</f>
        <v>#REF!</v>
      </c>
      <c r="L50" s="316" t="e">
        <f>+#REF!</f>
        <v>#REF!</v>
      </c>
      <c r="M50" s="316" t="e">
        <f>+#REF!</f>
        <v>#REF!</v>
      </c>
      <c r="N50" s="316" t="e">
        <f>+#REF!</f>
        <v>#REF!</v>
      </c>
      <c r="O50" s="317" t="e">
        <f>+#REF!</f>
        <v>#REF!</v>
      </c>
      <c r="P50" s="318" t="e">
        <f>+#REF!</f>
        <v>#REF!</v>
      </c>
      <c r="Q50" s="318" t="e">
        <f>+#REF!</f>
        <v>#REF!</v>
      </c>
      <c r="R50" s="318">
        <v>0</v>
      </c>
      <c r="S50" s="318" t="e">
        <f>+#REF!</f>
        <v>#REF!</v>
      </c>
      <c r="T50" s="318" t="e">
        <f>+#REF!</f>
        <v>#REF!</v>
      </c>
      <c r="U50" s="318" t="e">
        <f>+#REF!</f>
        <v>#REF!</v>
      </c>
    </row>
    <row r="51" spans="1:22" ht="68.25" customHeight="1" x14ac:dyDescent="0.2">
      <c r="A51" s="319" t="e">
        <f>+#REF!</f>
        <v>#REF!</v>
      </c>
      <c r="B51" s="316" t="e">
        <f>+#REF!</f>
        <v>#REF!</v>
      </c>
      <c r="C51" s="316" t="e">
        <f>+#REF!</f>
        <v>#REF!</v>
      </c>
      <c r="D51" s="316" t="e">
        <f>+#REF!</f>
        <v>#REF!</v>
      </c>
      <c r="E51" s="316" t="e">
        <f>+#REF!</f>
        <v>#REF!</v>
      </c>
      <c r="F51" s="317" t="e">
        <f>+#REF!</f>
        <v>#REF!</v>
      </c>
      <c r="G51" s="316" t="e">
        <f>+#REF!</f>
        <v>#REF!</v>
      </c>
      <c r="H51" s="316" t="e">
        <f>+#REF!</f>
        <v>#REF!</v>
      </c>
      <c r="I51" s="316" t="e">
        <f>+#REF!</f>
        <v>#REF!</v>
      </c>
      <c r="J51" s="316" t="e">
        <f>+#REF!</f>
        <v>#REF!</v>
      </c>
      <c r="K51" s="317" t="e">
        <f>+#REF!</f>
        <v>#REF!</v>
      </c>
      <c r="L51" s="316" t="e">
        <f>+#REF!</f>
        <v>#REF!</v>
      </c>
      <c r="M51" s="316" t="e">
        <f>+#REF!</f>
        <v>#REF!</v>
      </c>
      <c r="N51" s="316" t="e">
        <f>+#REF!</f>
        <v>#REF!</v>
      </c>
      <c r="O51" s="317" t="e">
        <f>+#REF!</f>
        <v>#REF!</v>
      </c>
      <c r="P51" s="318" t="e">
        <f>+#REF!</f>
        <v>#REF!</v>
      </c>
      <c r="Q51" s="318" t="e">
        <f>+#REF!</f>
        <v>#REF!</v>
      </c>
      <c r="R51" s="318">
        <v>0</v>
      </c>
      <c r="S51" s="318" t="e">
        <f>+#REF!</f>
        <v>#REF!</v>
      </c>
      <c r="T51" s="318" t="e">
        <f>+#REF!</f>
        <v>#REF!</v>
      </c>
      <c r="U51" s="318" t="e">
        <f>+#REF!</f>
        <v>#REF!</v>
      </c>
    </row>
    <row r="52" spans="1:22" ht="68.25" customHeight="1" x14ac:dyDescent="0.2">
      <c r="A52" s="319" t="e">
        <f>+#REF!</f>
        <v>#REF!</v>
      </c>
      <c r="B52" s="316" t="e">
        <f>+#REF!</f>
        <v>#REF!</v>
      </c>
      <c r="C52" s="316" t="e">
        <f>+#REF!</f>
        <v>#REF!</v>
      </c>
      <c r="D52" s="316" t="e">
        <f>+#REF!</f>
        <v>#REF!</v>
      </c>
      <c r="E52" s="316" t="e">
        <f>+#REF!</f>
        <v>#REF!</v>
      </c>
      <c r="F52" s="317" t="e">
        <f>+#REF!</f>
        <v>#REF!</v>
      </c>
      <c r="G52" s="316" t="e">
        <f>+#REF!</f>
        <v>#REF!</v>
      </c>
      <c r="H52" s="316" t="e">
        <f>+#REF!</f>
        <v>#REF!</v>
      </c>
      <c r="I52" s="316" t="e">
        <f>+#REF!</f>
        <v>#REF!</v>
      </c>
      <c r="J52" s="316" t="e">
        <f>+#REF!</f>
        <v>#REF!</v>
      </c>
      <c r="K52" s="317" t="e">
        <f>+#REF!</f>
        <v>#REF!</v>
      </c>
      <c r="L52" s="316" t="e">
        <f>+#REF!</f>
        <v>#REF!</v>
      </c>
      <c r="M52" s="316" t="e">
        <f>+#REF!</f>
        <v>#REF!</v>
      </c>
      <c r="N52" s="316" t="e">
        <f>+#REF!</f>
        <v>#REF!</v>
      </c>
      <c r="O52" s="317" t="e">
        <f>+#REF!</f>
        <v>#REF!</v>
      </c>
      <c r="P52" s="318" t="e">
        <f>+#REF!</f>
        <v>#REF!</v>
      </c>
      <c r="Q52" s="318" t="e">
        <f>+#REF!</f>
        <v>#REF!</v>
      </c>
      <c r="R52" s="318">
        <v>0</v>
      </c>
      <c r="S52" s="318" t="e">
        <f>+#REF!</f>
        <v>#REF!</v>
      </c>
      <c r="T52" s="318" t="e">
        <f>+#REF!</f>
        <v>#REF!</v>
      </c>
      <c r="U52" s="318" t="e">
        <f>+#REF!</f>
        <v>#REF!</v>
      </c>
    </row>
    <row r="53" spans="1:22" s="323" customFormat="1" ht="106.5" customHeight="1" x14ac:dyDescent="0.2">
      <c r="A53" s="320" t="s">
        <v>1</v>
      </c>
      <c r="B53" s="320" t="s">
        <v>373</v>
      </c>
      <c r="C53" s="320" t="s">
        <v>382</v>
      </c>
      <c r="D53" s="320" t="s">
        <v>3</v>
      </c>
      <c r="E53" s="320" t="s">
        <v>4</v>
      </c>
      <c r="F53" s="321" t="s">
        <v>5</v>
      </c>
      <c r="G53" s="320" t="s">
        <v>6</v>
      </c>
      <c r="H53" s="320" t="s">
        <v>89</v>
      </c>
      <c r="I53" s="320" t="s">
        <v>7</v>
      </c>
      <c r="J53" s="320" t="s">
        <v>25</v>
      </c>
      <c r="K53" s="321" t="s">
        <v>8</v>
      </c>
      <c r="L53" s="320" t="s">
        <v>9</v>
      </c>
      <c r="M53" s="321" t="s">
        <v>10</v>
      </c>
      <c r="N53" s="320" t="s">
        <v>11</v>
      </c>
      <c r="O53" s="321" t="s">
        <v>12</v>
      </c>
      <c r="P53" s="322" t="s">
        <v>54</v>
      </c>
      <c r="Q53" s="322" t="s">
        <v>340</v>
      </c>
      <c r="R53" s="322" t="s">
        <v>367</v>
      </c>
      <c r="S53" s="322" t="s">
        <v>341</v>
      </c>
      <c r="T53" s="322" t="s">
        <v>372</v>
      </c>
      <c r="U53" s="322" t="s">
        <v>342</v>
      </c>
      <c r="V53" s="408"/>
    </row>
    <row r="54" spans="1:22" ht="68.25" customHeight="1" x14ac:dyDescent="0.2">
      <c r="A54" s="319" t="e">
        <f>+#REF!</f>
        <v>#REF!</v>
      </c>
      <c r="B54" s="316" t="e">
        <f>+#REF!</f>
        <v>#REF!</v>
      </c>
      <c r="C54" s="316" t="e">
        <f>+#REF!</f>
        <v>#REF!</v>
      </c>
      <c r="D54" s="316" t="e">
        <f>+#REF!</f>
        <v>#REF!</v>
      </c>
      <c r="E54" s="316" t="e">
        <f>+#REF!</f>
        <v>#REF!</v>
      </c>
      <c r="F54" s="317" t="e">
        <f>+#REF!</f>
        <v>#REF!</v>
      </c>
      <c r="G54" s="316" t="e">
        <f>+#REF!</f>
        <v>#REF!</v>
      </c>
      <c r="H54" s="316" t="e">
        <f>+#REF!</f>
        <v>#REF!</v>
      </c>
      <c r="I54" s="316" t="e">
        <f>+#REF!</f>
        <v>#REF!</v>
      </c>
      <c r="J54" s="316" t="e">
        <f>+#REF!</f>
        <v>#REF!</v>
      </c>
      <c r="K54" s="317" t="e">
        <f>+#REF!</f>
        <v>#REF!</v>
      </c>
      <c r="L54" s="316" t="e">
        <f>+#REF!</f>
        <v>#REF!</v>
      </c>
      <c r="M54" s="316" t="e">
        <f>+#REF!</f>
        <v>#REF!</v>
      </c>
      <c r="N54" s="316" t="e">
        <f>+#REF!</f>
        <v>#REF!</v>
      </c>
      <c r="O54" s="317" t="e">
        <f>+#REF!</f>
        <v>#REF!</v>
      </c>
      <c r="P54" s="318" t="e">
        <f>+#REF!</f>
        <v>#REF!</v>
      </c>
      <c r="Q54" s="318" t="e">
        <f>+#REF!</f>
        <v>#REF!</v>
      </c>
      <c r="R54" s="318">
        <v>0</v>
      </c>
      <c r="S54" s="318" t="e">
        <f>+#REF!</f>
        <v>#REF!</v>
      </c>
      <c r="T54" s="318" t="e">
        <f>+#REF!</f>
        <v>#REF!</v>
      </c>
      <c r="U54" s="318" t="e">
        <f>+#REF!</f>
        <v>#REF!</v>
      </c>
    </row>
    <row r="55" spans="1:22" ht="68.25" customHeight="1" x14ac:dyDescent="0.2">
      <c r="A55" s="319" t="e">
        <f>+#REF!</f>
        <v>#REF!</v>
      </c>
      <c r="B55" s="316" t="e">
        <f>+#REF!</f>
        <v>#REF!</v>
      </c>
      <c r="C55" s="316" t="e">
        <f>+#REF!</f>
        <v>#REF!</v>
      </c>
      <c r="D55" s="316" t="e">
        <f>+#REF!</f>
        <v>#REF!</v>
      </c>
      <c r="E55" s="316" t="e">
        <f>+#REF!</f>
        <v>#REF!</v>
      </c>
      <c r="F55" s="317" t="e">
        <f>+#REF!</f>
        <v>#REF!</v>
      </c>
      <c r="G55" s="316" t="e">
        <f>+#REF!</f>
        <v>#REF!</v>
      </c>
      <c r="H55" s="316" t="e">
        <f>+#REF!</f>
        <v>#REF!</v>
      </c>
      <c r="I55" s="316" t="e">
        <f>+#REF!</f>
        <v>#REF!</v>
      </c>
      <c r="J55" s="316" t="e">
        <f>+#REF!</f>
        <v>#REF!</v>
      </c>
      <c r="K55" s="317" t="e">
        <f>+#REF!</f>
        <v>#REF!</v>
      </c>
      <c r="L55" s="316" t="e">
        <f>+#REF!</f>
        <v>#REF!</v>
      </c>
      <c r="M55" s="316" t="e">
        <f>+#REF!</f>
        <v>#REF!</v>
      </c>
      <c r="N55" s="316" t="e">
        <f>+#REF!</f>
        <v>#REF!</v>
      </c>
      <c r="O55" s="317" t="e">
        <f>+#REF!</f>
        <v>#REF!</v>
      </c>
      <c r="P55" s="318" t="e">
        <f>+#REF!</f>
        <v>#REF!</v>
      </c>
      <c r="Q55" s="318" t="e">
        <f>+#REF!</f>
        <v>#REF!</v>
      </c>
      <c r="R55" s="318">
        <v>0</v>
      </c>
      <c r="S55" s="318" t="e">
        <f>+#REF!</f>
        <v>#REF!</v>
      </c>
      <c r="T55" s="318" t="e">
        <f>+#REF!</f>
        <v>#REF!</v>
      </c>
      <c r="U55" s="318" t="e">
        <f>+#REF!</f>
        <v>#REF!</v>
      </c>
    </row>
    <row r="56" spans="1:22" ht="68.25" customHeight="1" x14ac:dyDescent="0.2">
      <c r="A56" s="319" t="e">
        <f>+#REF!</f>
        <v>#REF!</v>
      </c>
      <c r="B56" s="316" t="e">
        <f>+#REF!</f>
        <v>#REF!</v>
      </c>
      <c r="C56" s="316" t="e">
        <f>+#REF!</f>
        <v>#REF!</v>
      </c>
      <c r="D56" s="316" t="e">
        <f>+#REF!</f>
        <v>#REF!</v>
      </c>
      <c r="E56" s="316" t="e">
        <f>+#REF!</f>
        <v>#REF!</v>
      </c>
      <c r="F56" s="317" t="e">
        <f>+#REF!</f>
        <v>#REF!</v>
      </c>
      <c r="G56" s="316" t="e">
        <f>+#REF!</f>
        <v>#REF!</v>
      </c>
      <c r="H56" s="316" t="e">
        <f>+#REF!</f>
        <v>#REF!</v>
      </c>
      <c r="I56" s="316" t="e">
        <f>+#REF!</f>
        <v>#REF!</v>
      </c>
      <c r="J56" s="316" t="e">
        <f>+#REF!</f>
        <v>#REF!</v>
      </c>
      <c r="K56" s="317" t="e">
        <f>+#REF!</f>
        <v>#REF!</v>
      </c>
      <c r="L56" s="316" t="e">
        <f>+#REF!</f>
        <v>#REF!</v>
      </c>
      <c r="M56" s="316" t="e">
        <f>+#REF!</f>
        <v>#REF!</v>
      </c>
      <c r="N56" s="316" t="e">
        <f>+#REF!</f>
        <v>#REF!</v>
      </c>
      <c r="O56" s="317" t="e">
        <f>+#REF!</f>
        <v>#REF!</v>
      </c>
      <c r="P56" s="318" t="e">
        <f>+#REF!</f>
        <v>#REF!</v>
      </c>
      <c r="Q56" s="318" t="e">
        <f>+#REF!</f>
        <v>#REF!</v>
      </c>
      <c r="R56" s="318">
        <v>0</v>
      </c>
      <c r="S56" s="318" t="e">
        <f>+#REF!</f>
        <v>#REF!</v>
      </c>
      <c r="T56" s="318" t="e">
        <f>+#REF!</f>
        <v>#REF!</v>
      </c>
      <c r="U56" s="318" t="e">
        <f>+#REF!</f>
        <v>#REF!</v>
      </c>
    </row>
    <row r="57" spans="1:22" ht="62.25" customHeight="1" x14ac:dyDescent="0.2">
      <c r="A57" s="396" t="e">
        <f>+#REF!</f>
        <v>#REF!</v>
      </c>
      <c r="B57" s="397" t="e">
        <f>+#REF!</f>
        <v>#REF!</v>
      </c>
      <c r="C57" s="397" t="e">
        <f>+#REF!</f>
        <v>#REF!</v>
      </c>
      <c r="D57" s="397" t="e">
        <f>+#REF!</f>
        <v>#REF!</v>
      </c>
      <c r="E57" s="397" t="e">
        <f>+#REF!</f>
        <v>#REF!</v>
      </c>
      <c r="F57" s="398" t="e">
        <f>+#REF!</f>
        <v>#REF!</v>
      </c>
      <c r="G57" s="397" t="e">
        <f>+#REF!</f>
        <v>#REF!</v>
      </c>
      <c r="H57" s="397" t="e">
        <f>+#REF!</f>
        <v>#REF!</v>
      </c>
      <c r="I57" s="397" t="e">
        <f>+#REF!</f>
        <v>#REF!</v>
      </c>
      <c r="J57" s="397" t="e">
        <f>+#REF!</f>
        <v>#REF!</v>
      </c>
      <c r="K57" s="398" t="e">
        <f>+#REF!</f>
        <v>#REF!</v>
      </c>
      <c r="L57" s="397" t="e">
        <f>+#REF!</f>
        <v>#REF!</v>
      </c>
      <c r="M57" s="398" t="e">
        <f>+#REF!</f>
        <v>#REF!</v>
      </c>
      <c r="N57" s="397" t="e">
        <f>+#REF!</f>
        <v>#REF!</v>
      </c>
      <c r="O57" s="398" t="e">
        <f>+#REF!</f>
        <v>#REF!</v>
      </c>
      <c r="P57" s="399" t="e">
        <f>+#REF!</f>
        <v>#REF!</v>
      </c>
      <c r="Q57" s="399" t="e">
        <f>+#REF!</f>
        <v>#REF!</v>
      </c>
      <c r="R57" s="399">
        <v>0</v>
      </c>
      <c r="S57" s="399" t="e">
        <f>+#REF!</f>
        <v>#REF!</v>
      </c>
      <c r="T57" s="399">
        <v>0</v>
      </c>
      <c r="U57" s="399">
        <v>0</v>
      </c>
    </row>
    <row r="58" spans="1:22" ht="62.25" customHeight="1" x14ac:dyDescent="0.2">
      <c r="A58" s="396" t="e">
        <f>+#REF!</f>
        <v>#REF!</v>
      </c>
      <c r="B58" s="397" t="e">
        <f>+#REF!</f>
        <v>#REF!</v>
      </c>
      <c r="C58" s="397" t="e">
        <f>+#REF!</f>
        <v>#REF!</v>
      </c>
      <c r="D58" s="397" t="e">
        <f>+#REF!</f>
        <v>#REF!</v>
      </c>
      <c r="E58" s="397" t="e">
        <f>+#REF!</f>
        <v>#REF!</v>
      </c>
      <c r="F58" s="398" t="e">
        <f>+#REF!</f>
        <v>#REF!</v>
      </c>
      <c r="G58" s="397" t="e">
        <f>+#REF!</f>
        <v>#REF!</v>
      </c>
      <c r="H58" s="397" t="e">
        <f>+#REF!</f>
        <v>#REF!</v>
      </c>
      <c r="I58" s="397" t="e">
        <f>+#REF!</f>
        <v>#REF!</v>
      </c>
      <c r="J58" s="397" t="e">
        <f>+#REF!</f>
        <v>#REF!</v>
      </c>
      <c r="K58" s="398" t="e">
        <f>+#REF!</f>
        <v>#REF!</v>
      </c>
      <c r="L58" s="397" t="e">
        <f>+#REF!</f>
        <v>#REF!</v>
      </c>
      <c r="M58" s="398" t="e">
        <f>+#REF!</f>
        <v>#REF!</v>
      </c>
      <c r="N58" s="397" t="e">
        <f>+#REF!</f>
        <v>#REF!</v>
      </c>
      <c r="O58" s="398" t="e">
        <f>+#REF!</f>
        <v>#REF!</v>
      </c>
      <c r="P58" s="399" t="e">
        <f>+#REF!</f>
        <v>#REF!</v>
      </c>
      <c r="Q58" s="399" t="e">
        <f>+#REF!</f>
        <v>#REF!</v>
      </c>
      <c r="R58" s="399">
        <v>0</v>
      </c>
      <c r="S58" s="399" t="e">
        <f>+#REF!</f>
        <v>#REF!</v>
      </c>
      <c r="T58" s="399">
        <v>0</v>
      </c>
      <c r="U58" s="399">
        <v>0</v>
      </c>
    </row>
    <row r="59" spans="1:22" ht="62.25" customHeight="1" x14ac:dyDescent="0.2">
      <c r="A59" s="396" t="e">
        <f>+#REF!</f>
        <v>#REF!</v>
      </c>
      <c r="B59" s="397" t="e">
        <f>+#REF!</f>
        <v>#REF!</v>
      </c>
      <c r="C59" s="397" t="e">
        <f>+#REF!</f>
        <v>#REF!</v>
      </c>
      <c r="D59" s="397" t="e">
        <f>+#REF!</f>
        <v>#REF!</v>
      </c>
      <c r="E59" s="397" t="e">
        <f>+#REF!</f>
        <v>#REF!</v>
      </c>
      <c r="F59" s="398" t="e">
        <f>+#REF!</f>
        <v>#REF!</v>
      </c>
      <c r="G59" s="397" t="e">
        <f>+#REF!</f>
        <v>#REF!</v>
      </c>
      <c r="H59" s="397" t="e">
        <f>+#REF!</f>
        <v>#REF!</v>
      </c>
      <c r="I59" s="397" t="e">
        <f>+#REF!</f>
        <v>#REF!</v>
      </c>
      <c r="J59" s="397" t="e">
        <f>+#REF!</f>
        <v>#REF!</v>
      </c>
      <c r="K59" s="398" t="e">
        <f>+#REF!</f>
        <v>#REF!</v>
      </c>
      <c r="L59" s="397" t="e">
        <f>+#REF!</f>
        <v>#REF!</v>
      </c>
      <c r="M59" s="398" t="e">
        <f>+#REF!</f>
        <v>#REF!</v>
      </c>
      <c r="N59" s="397" t="e">
        <f>+#REF!</f>
        <v>#REF!</v>
      </c>
      <c r="O59" s="398" t="e">
        <f>+#REF!</f>
        <v>#REF!</v>
      </c>
      <c r="P59" s="399" t="e">
        <f>+#REF!</f>
        <v>#REF!</v>
      </c>
      <c r="Q59" s="399" t="e">
        <f>+#REF!</f>
        <v>#REF!</v>
      </c>
      <c r="R59" s="399">
        <v>0</v>
      </c>
      <c r="S59" s="399" t="e">
        <f>+#REF!</f>
        <v>#REF!</v>
      </c>
      <c r="T59" s="399">
        <v>0</v>
      </c>
      <c r="U59" s="399">
        <v>0</v>
      </c>
    </row>
    <row r="60" spans="1:22" ht="62.25" customHeight="1" x14ac:dyDescent="0.2">
      <c r="A60" s="396" t="e">
        <f>+#REF!</f>
        <v>#REF!</v>
      </c>
      <c r="B60" s="397" t="e">
        <f>+#REF!</f>
        <v>#REF!</v>
      </c>
      <c r="C60" s="397" t="e">
        <f>+#REF!</f>
        <v>#REF!</v>
      </c>
      <c r="D60" s="397" t="e">
        <f>+#REF!</f>
        <v>#REF!</v>
      </c>
      <c r="E60" s="397" t="e">
        <f>+#REF!</f>
        <v>#REF!</v>
      </c>
      <c r="F60" s="398" t="e">
        <f>+#REF!</f>
        <v>#REF!</v>
      </c>
      <c r="G60" s="397" t="e">
        <f>+#REF!</f>
        <v>#REF!</v>
      </c>
      <c r="H60" s="397" t="e">
        <f>+#REF!</f>
        <v>#REF!</v>
      </c>
      <c r="I60" s="397" t="e">
        <f>+#REF!</f>
        <v>#REF!</v>
      </c>
      <c r="J60" s="397" t="e">
        <f>+#REF!</f>
        <v>#REF!</v>
      </c>
      <c r="K60" s="398" t="e">
        <f>+#REF!</f>
        <v>#REF!</v>
      </c>
      <c r="L60" s="397" t="e">
        <f>+#REF!</f>
        <v>#REF!</v>
      </c>
      <c r="M60" s="398" t="e">
        <f>+#REF!</f>
        <v>#REF!</v>
      </c>
      <c r="N60" s="397" t="e">
        <f>+#REF!</f>
        <v>#REF!</v>
      </c>
      <c r="O60" s="398" t="e">
        <f>+#REF!</f>
        <v>#REF!</v>
      </c>
      <c r="P60" s="399" t="e">
        <f>+#REF!</f>
        <v>#REF!</v>
      </c>
      <c r="Q60" s="399" t="e">
        <f>+#REF!</f>
        <v>#REF!</v>
      </c>
      <c r="R60" s="399">
        <v>0</v>
      </c>
      <c r="S60" s="399" t="e">
        <f>+#REF!</f>
        <v>#REF!</v>
      </c>
      <c r="T60" s="399">
        <v>0</v>
      </c>
      <c r="U60" s="399">
        <v>0</v>
      </c>
    </row>
    <row r="61" spans="1:22" s="306" customFormat="1" ht="52.5" customHeight="1" x14ac:dyDescent="0.2">
      <c r="A61" s="423" t="s">
        <v>399</v>
      </c>
      <c r="B61" s="419"/>
      <c r="C61" s="419"/>
      <c r="D61" s="419"/>
      <c r="E61" s="419"/>
      <c r="F61" s="420"/>
      <c r="G61" s="419"/>
      <c r="H61" s="419"/>
      <c r="I61" s="419"/>
      <c r="J61" s="419"/>
      <c r="K61" s="420"/>
      <c r="L61" s="419"/>
      <c r="M61" s="420"/>
      <c r="N61" s="419"/>
      <c r="O61" s="421"/>
      <c r="P61" s="395" t="e">
        <f t="shared" ref="P61:U61" si="0">+SUM(P2:P60)</f>
        <v>#REF!</v>
      </c>
      <c r="Q61" s="395" t="e">
        <f t="shared" si="0"/>
        <v>#REF!</v>
      </c>
      <c r="R61" s="395">
        <f t="shared" si="0"/>
        <v>0</v>
      </c>
      <c r="S61" s="395" t="e">
        <f t="shared" si="0"/>
        <v>#REF!</v>
      </c>
      <c r="T61" s="395" t="e">
        <f t="shared" si="0"/>
        <v>#REF!</v>
      </c>
      <c r="U61" s="395" t="e">
        <f t="shared" si="0"/>
        <v>#REF!</v>
      </c>
    </row>
    <row r="62" spans="1:22" s="306" customFormat="1" ht="52.5" customHeight="1" x14ac:dyDescent="0.2">
      <c r="A62" s="307"/>
      <c r="F62" s="308"/>
      <c r="K62" s="308"/>
      <c r="M62" s="308"/>
      <c r="O62" s="308"/>
    </row>
    <row r="63" spans="1:22" s="306" customFormat="1" x14ac:dyDescent="0.2">
      <c r="A63" s="307"/>
      <c r="F63" s="308"/>
      <c r="K63" s="308"/>
      <c r="M63" s="308"/>
      <c r="O63" s="308"/>
      <c r="P63" s="309"/>
      <c r="Q63" s="309"/>
      <c r="R63" s="309"/>
      <c r="S63" s="309"/>
      <c r="T63" s="309"/>
      <c r="U63" s="309"/>
    </row>
    <row r="64" spans="1:22" s="306" customFormat="1" x14ac:dyDescent="0.2">
      <c r="A64" s="307"/>
      <c r="F64" s="308"/>
      <c r="K64" s="308"/>
      <c r="M64" s="308"/>
      <c r="O64" s="308"/>
      <c r="P64" s="309" t="e">
        <f>+P61-'PIVOT 1 per WORD'!C16</f>
        <v>#REF!</v>
      </c>
      <c r="Q64" s="309" t="e">
        <f>+Q61-'PIVOT 1 per WORD'!D16</f>
        <v>#REF!</v>
      </c>
      <c r="R64" s="309">
        <f>+R61-'PIVOT 1 per WORD'!E16</f>
        <v>0</v>
      </c>
      <c r="S64" s="309" t="e">
        <f>+S61-'PIVOT 1 per WORD'!F16</f>
        <v>#REF!</v>
      </c>
      <c r="T64" s="309"/>
      <c r="U64" s="309"/>
    </row>
    <row r="65" spans="1:21" s="306" customFormat="1" x14ac:dyDescent="0.2">
      <c r="A65" s="307"/>
      <c r="F65" s="308"/>
      <c r="K65" s="308"/>
      <c r="M65" s="308"/>
      <c r="O65" s="308"/>
      <c r="P65" s="309"/>
      <c r="Q65" s="309"/>
      <c r="R65" s="309"/>
      <c r="S65" s="309"/>
      <c r="T65" s="309"/>
      <c r="U65" s="309"/>
    </row>
    <row r="66" spans="1:21" s="306" customFormat="1" x14ac:dyDescent="0.2">
      <c r="A66" s="307"/>
      <c r="F66" s="308"/>
      <c r="K66" s="308"/>
      <c r="M66" s="308"/>
      <c r="O66" s="308"/>
      <c r="P66" s="309"/>
      <c r="R66" s="309"/>
      <c r="S66" s="309"/>
      <c r="T66" s="309"/>
      <c r="U66" s="309"/>
    </row>
    <row r="67" spans="1:21" s="306" customFormat="1" x14ac:dyDescent="0.2">
      <c r="A67" s="307"/>
      <c r="F67" s="308"/>
      <c r="K67" s="308"/>
      <c r="M67" s="308"/>
      <c r="O67" s="308"/>
      <c r="P67" s="309"/>
      <c r="Q67" s="309"/>
      <c r="R67" s="309"/>
      <c r="S67" s="309"/>
      <c r="T67" s="309"/>
      <c r="U67" s="309"/>
    </row>
    <row r="68" spans="1:21" s="405" customFormat="1" ht="31.5" x14ac:dyDescent="0.2">
      <c r="A68" s="404"/>
      <c r="F68" s="406"/>
      <c r="K68" s="406"/>
      <c r="M68" s="406"/>
      <c r="O68" s="406"/>
      <c r="P68" s="309"/>
      <c r="Q68" s="309"/>
      <c r="R68" s="309"/>
      <c r="S68" s="309"/>
      <c r="T68" s="407"/>
      <c r="U68" s="407"/>
    </row>
    <row r="69" spans="1:21" s="405" customFormat="1" ht="31.5" x14ac:dyDescent="0.2">
      <c r="A69" s="404"/>
      <c r="F69" s="406"/>
      <c r="K69" s="406"/>
      <c r="M69" s="406"/>
      <c r="O69" s="406"/>
      <c r="P69" s="407"/>
      <c r="Q69" s="407"/>
      <c r="R69" s="407"/>
      <c r="S69" s="407"/>
      <c r="T69" s="407"/>
      <c r="U69" s="407"/>
    </row>
    <row r="70" spans="1:21" s="306" customFormat="1" x14ac:dyDescent="0.2">
      <c r="A70" s="307"/>
      <c r="F70" s="308"/>
      <c r="K70" s="308"/>
      <c r="M70" s="308"/>
      <c r="O70" s="308"/>
      <c r="P70" s="309"/>
      <c r="Q70" s="309"/>
      <c r="R70" s="309"/>
      <c r="S70" s="309"/>
      <c r="T70" s="309"/>
      <c r="U70" s="309"/>
    </row>
    <row r="71" spans="1:21" s="306" customFormat="1" x14ac:dyDescent="0.2">
      <c r="A71" s="307"/>
      <c r="F71" s="308"/>
      <c r="K71" s="308"/>
      <c r="M71" s="308"/>
      <c r="O71" s="308"/>
      <c r="P71" s="309"/>
      <c r="Q71" s="309"/>
      <c r="R71" s="309"/>
      <c r="S71" s="309"/>
      <c r="T71" s="309"/>
      <c r="U71" s="309"/>
    </row>
    <row r="72" spans="1:21" s="306" customFormat="1" x14ac:dyDescent="0.2">
      <c r="A72" s="307"/>
      <c r="F72" s="308"/>
      <c r="K72" s="308"/>
      <c r="M72" s="308"/>
      <c r="O72" s="308"/>
      <c r="P72" s="309"/>
      <c r="Q72" s="309"/>
      <c r="R72" s="309"/>
      <c r="S72" s="309"/>
      <c r="T72" s="309"/>
      <c r="U72" s="309"/>
    </row>
    <row r="73" spans="1:21" s="306" customFormat="1" x14ac:dyDescent="0.2">
      <c r="A73" s="307"/>
      <c r="F73" s="308"/>
      <c r="K73" s="308"/>
      <c r="M73" s="308"/>
      <c r="O73" s="308"/>
      <c r="P73" s="309"/>
      <c r="Q73" s="309"/>
      <c r="R73" s="309"/>
      <c r="S73" s="309"/>
      <c r="T73" s="309"/>
      <c r="U73" s="309"/>
    </row>
    <row r="74" spans="1:21" s="306" customFormat="1" x14ac:dyDescent="0.2">
      <c r="A74" s="307"/>
      <c r="F74" s="308"/>
      <c r="K74" s="308"/>
      <c r="M74" s="308"/>
      <c r="O74" s="308"/>
      <c r="P74" s="309"/>
      <c r="Q74" s="309"/>
      <c r="R74" s="309"/>
      <c r="S74" s="309"/>
      <c r="T74" s="309"/>
      <c r="U74" s="309"/>
    </row>
    <row r="75" spans="1:21" s="306" customFormat="1" x14ac:dyDescent="0.2">
      <c r="A75" s="307"/>
      <c r="F75" s="308"/>
      <c r="K75" s="308"/>
      <c r="M75" s="308"/>
      <c r="O75" s="308"/>
      <c r="P75" s="309"/>
      <c r="Q75" s="309"/>
      <c r="R75" s="309"/>
      <c r="S75" s="309"/>
      <c r="T75" s="309"/>
      <c r="U75" s="309"/>
    </row>
    <row r="76" spans="1:21" s="306" customFormat="1" x14ac:dyDescent="0.2">
      <c r="A76" s="307"/>
      <c r="F76" s="308"/>
      <c r="K76" s="308"/>
      <c r="M76" s="308"/>
      <c r="O76" s="308"/>
      <c r="P76" s="309"/>
      <c r="Q76" s="309"/>
      <c r="R76" s="309"/>
      <c r="S76" s="309"/>
      <c r="T76" s="309"/>
      <c r="U76" s="309"/>
    </row>
    <row r="77" spans="1:21" s="306" customFormat="1" x14ac:dyDescent="0.2">
      <c r="A77" s="307"/>
      <c r="F77" s="308"/>
      <c r="K77" s="308"/>
      <c r="M77" s="308"/>
      <c r="O77" s="308"/>
      <c r="P77" s="309"/>
      <c r="Q77" s="309"/>
      <c r="R77" s="309"/>
      <c r="S77" s="309"/>
      <c r="T77" s="309"/>
      <c r="U77" s="309"/>
    </row>
    <row r="78" spans="1:21" s="306" customFormat="1" x14ac:dyDescent="0.2">
      <c r="A78" s="307"/>
      <c r="F78" s="308"/>
      <c r="K78" s="308"/>
      <c r="M78" s="308"/>
      <c r="O78" s="308"/>
      <c r="P78" s="309"/>
      <c r="Q78" s="309"/>
      <c r="R78" s="309"/>
      <c r="S78" s="309"/>
      <c r="T78" s="309"/>
      <c r="U78" s="309"/>
    </row>
    <row r="79" spans="1:21" s="306" customFormat="1" x14ac:dyDescent="0.2">
      <c r="A79" s="307"/>
      <c r="F79" s="308"/>
      <c r="K79" s="308"/>
      <c r="M79" s="308"/>
      <c r="O79" s="308"/>
      <c r="P79" s="309"/>
      <c r="Q79" s="309"/>
      <c r="R79" s="309"/>
      <c r="S79" s="309"/>
      <c r="T79" s="309"/>
      <c r="U79" s="309"/>
    </row>
    <row r="80" spans="1:21" s="306" customFormat="1" x14ac:dyDescent="0.2">
      <c r="A80" s="307"/>
      <c r="F80" s="308"/>
      <c r="K80" s="308"/>
      <c r="M80" s="308"/>
      <c r="O80" s="308"/>
      <c r="P80" s="309"/>
      <c r="Q80" s="309"/>
      <c r="R80" s="309"/>
      <c r="S80" s="309"/>
      <c r="T80" s="309"/>
      <c r="U80" s="309"/>
    </row>
    <row r="81" spans="1:21" s="306" customFormat="1" x14ac:dyDescent="0.2">
      <c r="A81" s="307"/>
      <c r="F81" s="308"/>
      <c r="K81" s="308"/>
      <c r="M81" s="308"/>
      <c r="O81" s="308"/>
      <c r="P81" s="309"/>
      <c r="Q81" s="309"/>
      <c r="R81" s="309"/>
      <c r="S81" s="309"/>
      <c r="T81" s="309"/>
      <c r="U81" s="309"/>
    </row>
    <row r="82" spans="1:21" s="306" customFormat="1" x14ac:dyDescent="0.2">
      <c r="A82" s="307"/>
      <c r="F82" s="308"/>
      <c r="K82" s="308"/>
      <c r="M82" s="308"/>
      <c r="O82" s="308"/>
      <c r="P82" s="309"/>
      <c r="Q82" s="309"/>
      <c r="R82" s="309"/>
      <c r="S82" s="309"/>
      <c r="T82" s="309"/>
      <c r="U82" s="309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6"/>
  <sheetViews>
    <sheetView workbookViewId="0">
      <selection activeCell="A30" sqref="A30"/>
    </sheetView>
  </sheetViews>
  <sheetFormatPr defaultRowHeight="12.75" x14ac:dyDescent="0.2"/>
  <cols>
    <col min="1" max="1" width="23.42578125" bestFit="1" customWidth="1"/>
    <col min="2" max="2" width="49.140625" bestFit="1" customWidth="1"/>
    <col min="3" max="3" width="27.85546875" bestFit="1" customWidth="1"/>
    <col min="4" max="4" width="26.5703125" bestFit="1" customWidth="1"/>
    <col min="5" max="5" width="40.5703125" bestFit="1" customWidth="1"/>
    <col min="6" max="6" width="62.5703125" bestFit="1" customWidth="1"/>
    <col min="7" max="7" width="27.140625" bestFit="1" customWidth="1"/>
  </cols>
  <sheetData>
    <row r="1" spans="1:7" ht="36.75" customHeight="1" x14ac:dyDescent="0.2">
      <c r="A1" s="310" t="s">
        <v>78</v>
      </c>
      <c r="B1" s="311" t="s">
        <v>358</v>
      </c>
      <c r="C1" s="311" t="s">
        <v>370</v>
      </c>
      <c r="D1" s="311" t="s">
        <v>371</v>
      </c>
      <c r="E1" s="311" t="s">
        <v>359</v>
      </c>
      <c r="F1" s="311" t="s">
        <v>368</v>
      </c>
      <c r="G1" s="311" t="s">
        <v>369</v>
      </c>
    </row>
    <row r="2" spans="1:7" x14ac:dyDescent="0.2">
      <c r="A2" s="312" t="s">
        <v>494</v>
      </c>
      <c r="B2" s="313" t="e">
        <v>#REF!</v>
      </c>
      <c r="C2" s="313" t="e">
        <v>#REF!</v>
      </c>
      <c r="D2" s="313" t="e">
        <v>#REF!</v>
      </c>
      <c r="E2" s="313" t="e">
        <v>#REF!</v>
      </c>
      <c r="F2" s="313" t="e">
        <v>#REF!</v>
      </c>
      <c r="G2" s="313">
        <v>0</v>
      </c>
    </row>
    <row r="3" spans="1:7" x14ac:dyDescent="0.2">
      <c r="A3" s="314" t="s">
        <v>494</v>
      </c>
      <c r="B3" s="313" t="e">
        <v>#REF!</v>
      </c>
      <c r="C3" s="313" t="e">
        <v>#REF!</v>
      </c>
      <c r="D3" s="313" t="e">
        <v>#REF!</v>
      </c>
      <c r="E3" s="313" t="e">
        <v>#REF!</v>
      </c>
      <c r="F3" s="313" t="e">
        <v>#REF!</v>
      </c>
      <c r="G3" s="313">
        <v>0</v>
      </c>
    </row>
    <row r="4" spans="1:7" x14ac:dyDescent="0.2">
      <c r="A4" s="312" t="s">
        <v>6</v>
      </c>
      <c r="B4" s="313">
        <v>0</v>
      </c>
      <c r="C4" s="313">
        <v>0</v>
      </c>
      <c r="D4" s="313">
        <v>0</v>
      </c>
      <c r="E4" s="313">
        <v>0</v>
      </c>
      <c r="F4" s="313">
        <v>0</v>
      </c>
      <c r="G4" s="313">
        <v>0</v>
      </c>
    </row>
    <row r="5" spans="1:7" x14ac:dyDescent="0.2">
      <c r="A5" s="314" t="s">
        <v>7</v>
      </c>
      <c r="B5" s="313">
        <v>0</v>
      </c>
      <c r="C5" s="313">
        <v>0</v>
      </c>
      <c r="D5" s="313">
        <v>0</v>
      </c>
      <c r="E5" s="313">
        <v>0</v>
      </c>
      <c r="F5" s="313">
        <v>0</v>
      </c>
      <c r="G5" s="313">
        <v>0</v>
      </c>
    </row>
    <row r="6" spans="1:7" x14ac:dyDescent="0.2">
      <c r="A6" s="312" t="s">
        <v>79</v>
      </c>
      <c r="B6" s="313" t="e">
        <v>#REF!</v>
      </c>
      <c r="C6" s="313" t="e">
        <v>#REF!</v>
      </c>
      <c r="D6" s="313" t="e">
        <v>#REF!</v>
      </c>
      <c r="E6" s="313" t="e">
        <v>#REF!</v>
      </c>
      <c r="F6" s="313" t="e">
        <v>#REF!</v>
      </c>
      <c r="G6" s="313">
        <v>0</v>
      </c>
    </row>
  </sheetData>
  <pageMargins left="0.7" right="0.7" top="0.75" bottom="0.75" header="0.3" footer="0.3"/>
  <pageSetup paperSize="9" scale="73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3:E24"/>
  <sheetViews>
    <sheetView topLeftCell="A3" workbookViewId="0">
      <selection activeCell="A12" sqref="A12"/>
    </sheetView>
  </sheetViews>
  <sheetFormatPr defaultRowHeight="12.75" x14ac:dyDescent="0.2"/>
  <cols>
    <col min="1" max="1" width="17.85546875" bestFit="1" customWidth="1"/>
    <col min="2" max="2" width="20" style="400" bestFit="1" customWidth="1"/>
    <col min="3" max="3" width="26.140625" style="400" bestFit="1" customWidth="1"/>
    <col min="4" max="4" width="26" style="400" bestFit="1" customWidth="1"/>
    <col min="5" max="5" width="25.42578125" style="400" bestFit="1" customWidth="1"/>
  </cols>
  <sheetData>
    <row r="3" spans="1:5" ht="48" customHeight="1" x14ac:dyDescent="0.2">
      <c r="A3" s="344" t="s">
        <v>78</v>
      </c>
      <c r="B3" s="301" t="s">
        <v>358</v>
      </c>
      <c r="C3" s="301" t="s">
        <v>370</v>
      </c>
      <c r="D3" s="301" t="s">
        <v>369</v>
      </c>
      <c r="E3" s="301" t="s">
        <v>371</v>
      </c>
    </row>
    <row r="4" spans="1:5" x14ac:dyDescent="0.2">
      <c r="A4" s="345" t="s">
        <v>494</v>
      </c>
      <c r="B4" s="401" t="e">
        <v>#REF!</v>
      </c>
      <c r="C4" s="401" t="e">
        <v>#REF!</v>
      </c>
      <c r="D4" s="401">
        <v>0</v>
      </c>
      <c r="E4" s="401" t="e">
        <v>#REF!</v>
      </c>
    </row>
    <row r="5" spans="1:5" x14ac:dyDescent="0.2">
      <c r="A5" s="346" t="s">
        <v>494</v>
      </c>
      <c r="B5" s="401" t="e">
        <v>#REF!</v>
      </c>
      <c r="C5" s="401" t="e">
        <v>#REF!</v>
      </c>
      <c r="D5" s="401">
        <v>0</v>
      </c>
      <c r="E5" s="401" t="e">
        <v>#REF!</v>
      </c>
    </row>
    <row r="6" spans="1:5" x14ac:dyDescent="0.2">
      <c r="A6" s="345" t="s">
        <v>79</v>
      </c>
      <c r="B6" s="401" t="e">
        <v>#REF!</v>
      </c>
      <c r="C6" s="401" t="e">
        <v>#REF!</v>
      </c>
      <c r="D6" s="401">
        <v>0</v>
      </c>
      <c r="E6" s="401" t="e">
        <v>#REF!</v>
      </c>
    </row>
    <row r="7" spans="1:5" x14ac:dyDescent="0.2">
      <c r="B7"/>
      <c r="C7"/>
      <c r="D7"/>
      <c r="E7"/>
    </row>
    <row r="8" spans="1:5" x14ac:dyDescent="0.2">
      <c r="B8"/>
      <c r="C8"/>
      <c r="D8"/>
      <c r="E8"/>
    </row>
    <row r="9" spans="1:5" x14ac:dyDescent="0.2">
      <c r="B9"/>
      <c r="C9"/>
      <c r="D9"/>
      <c r="E9"/>
    </row>
    <row r="10" spans="1:5" x14ac:dyDescent="0.2">
      <c r="B10"/>
      <c r="C10"/>
      <c r="D10"/>
      <c r="E10"/>
    </row>
    <row r="11" spans="1:5" x14ac:dyDescent="0.2">
      <c r="B11"/>
      <c r="C11"/>
      <c r="D11"/>
      <c r="E11"/>
    </row>
    <row r="12" spans="1:5" x14ac:dyDescent="0.2">
      <c r="B12"/>
      <c r="C12"/>
      <c r="D12"/>
      <c r="E12"/>
    </row>
    <row r="13" spans="1:5" x14ac:dyDescent="0.2">
      <c r="B13"/>
      <c r="C13"/>
      <c r="D13"/>
      <c r="E13"/>
    </row>
    <row r="14" spans="1:5" x14ac:dyDescent="0.2">
      <c r="B14"/>
      <c r="C14"/>
      <c r="D14"/>
      <c r="E14"/>
    </row>
    <row r="15" spans="1:5" x14ac:dyDescent="0.2">
      <c r="B15"/>
      <c r="C15"/>
      <c r="D15"/>
      <c r="E15"/>
    </row>
    <row r="16" spans="1:5" x14ac:dyDescent="0.2">
      <c r="B16"/>
      <c r="C16"/>
      <c r="D16"/>
      <c r="E16"/>
    </row>
    <row r="17" customFormat="1" x14ac:dyDescent="0.2"/>
    <row r="18" customFormat="1" x14ac:dyDescent="0.2"/>
    <row r="19" customFormat="1" x14ac:dyDescent="0.2"/>
    <row r="20" customFormat="1" x14ac:dyDescent="0.2"/>
    <row r="21" customFormat="1" x14ac:dyDescent="0.2"/>
    <row r="22" customFormat="1" x14ac:dyDescent="0.2"/>
    <row r="23" customFormat="1" x14ac:dyDescent="0.2"/>
    <row r="24" customFormat="1" x14ac:dyDescent="0.2"/>
  </sheetData>
  <pageMargins left="0.7" right="0.7" top="0.75" bottom="0.75" header="0.3" footer="0.3"/>
  <pageSetup paperSize="9" scale="90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40"/>
  <sheetViews>
    <sheetView zoomScale="145" zoomScaleNormal="145" workbookViewId="0">
      <selection activeCell="A12" sqref="A12"/>
    </sheetView>
  </sheetViews>
  <sheetFormatPr defaultRowHeight="12.75" x14ac:dyDescent="0.2"/>
  <cols>
    <col min="1" max="1" width="9.140625" style="288"/>
    <col min="2" max="2" width="42.5703125" bestFit="1" customWidth="1"/>
    <col min="3" max="3" width="18.5703125" customWidth="1"/>
    <col min="4" max="4" width="18.28515625" style="287" customWidth="1"/>
    <col min="5" max="6" width="18" style="287" customWidth="1"/>
    <col min="7" max="7" width="17.140625" style="287" customWidth="1"/>
    <col min="8" max="8" width="12.85546875" style="288" bestFit="1" customWidth="1"/>
    <col min="9" max="17" width="9.140625" style="288"/>
  </cols>
  <sheetData>
    <row r="1" spans="2:8" s="288" customFormat="1" x14ac:dyDescent="0.2">
      <c r="D1" s="289"/>
      <c r="E1" s="289"/>
      <c r="F1" s="289"/>
      <c r="G1" s="289"/>
    </row>
    <row r="2" spans="2:8" ht="30" customHeight="1" x14ac:dyDescent="0.2">
      <c r="B2" s="351"/>
      <c r="C2" s="490" t="s">
        <v>346</v>
      </c>
      <c r="D2" s="491"/>
      <c r="E2" s="491"/>
      <c r="F2" s="491"/>
      <c r="G2" s="492"/>
    </row>
    <row r="3" spans="2:8" ht="47.25" customHeight="1" x14ac:dyDescent="0.2">
      <c r="B3" s="324"/>
      <c r="C3" s="259" t="s">
        <v>345</v>
      </c>
      <c r="D3" s="325" t="s">
        <v>353</v>
      </c>
      <c r="E3" s="259" t="s">
        <v>354</v>
      </c>
      <c r="F3" s="326" t="s">
        <v>341</v>
      </c>
      <c r="G3" s="326" t="s">
        <v>383</v>
      </c>
    </row>
    <row r="4" spans="2:8" x14ac:dyDescent="0.2">
      <c r="B4" s="291" t="s">
        <v>21</v>
      </c>
      <c r="C4" s="292">
        <f>+SUM(C5:C12)</f>
        <v>132217.04</v>
      </c>
      <c r="D4" s="292">
        <f t="shared" ref="D4:G4" si="0">+SUM(D5:D12)</f>
        <v>0</v>
      </c>
      <c r="E4" s="292">
        <f t="shared" si="0"/>
        <v>132217.04</v>
      </c>
      <c r="F4" s="292">
        <f t="shared" si="0"/>
        <v>0</v>
      </c>
      <c r="G4" s="292">
        <f t="shared" si="0"/>
        <v>0</v>
      </c>
    </row>
    <row r="5" spans="2:8" x14ac:dyDescent="0.2">
      <c r="B5" s="352" t="s">
        <v>28</v>
      </c>
      <c r="C5" s="293">
        <f>+D5+E5+F5+G5</f>
        <v>0</v>
      </c>
      <c r="D5" s="350"/>
      <c r="E5" s="348">
        <v>0</v>
      </c>
      <c r="F5" s="349">
        <v>0</v>
      </c>
      <c r="G5" s="349">
        <v>0</v>
      </c>
      <c r="H5" s="352"/>
    </row>
    <row r="6" spans="2:8" x14ac:dyDescent="0.2">
      <c r="B6" s="352" t="s">
        <v>365</v>
      </c>
      <c r="C6" s="293">
        <f t="shared" ref="C6:C12" si="1">+D6+E6+F6+G6</f>
        <v>0</v>
      </c>
      <c r="D6" s="350"/>
      <c r="E6" s="293">
        <v>0</v>
      </c>
      <c r="F6" s="294">
        <v>0</v>
      </c>
      <c r="G6" s="294">
        <v>0</v>
      </c>
      <c r="H6" s="352"/>
    </row>
    <row r="7" spans="2:8" x14ac:dyDescent="0.2">
      <c r="B7" s="352" t="s">
        <v>363</v>
      </c>
      <c r="C7" s="293">
        <f t="shared" si="1"/>
        <v>0</v>
      </c>
      <c r="D7" s="350"/>
      <c r="E7" s="293">
        <v>0</v>
      </c>
      <c r="F7" s="294">
        <v>0</v>
      </c>
      <c r="G7" s="294">
        <v>0</v>
      </c>
      <c r="H7" s="352"/>
    </row>
    <row r="8" spans="2:8" x14ac:dyDescent="0.2">
      <c r="B8" s="352" t="s">
        <v>374</v>
      </c>
      <c r="C8" s="293">
        <f t="shared" si="1"/>
        <v>132217.04</v>
      </c>
      <c r="D8" s="350"/>
      <c r="E8" s="293">
        <v>132217.04</v>
      </c>
      <c r="F8" s="294">
        <v>0</v>
      </c>
      <c r="G8" s="294">
        <v>0</v>
      </c>
      <c r="H8" s="352"/>
    </row>
    <row r="9" spans="2:8" x14ac:dyDescent="0.2">
      <c r="B9" s="352" t="s">
        <v>27</v>
      </c>
      <c r="C9" s="293">
        <f t="shared" si="1"/>
        <v>0</v>
      </c>
      <c r="D9" s="350"/>
      <c r="E9" s="293">
        <v>0</v>
      </c>
      <c r="F9" s="294">
        <v>0</v>
      </c>
      <c r="G9" s="294">
        <v>0</v>
      </c>
      <c r="H9" s="352"/>
    </row>
    <row r="10" spans="2:8" x14ac:dyDescent="0.2">
      <c r="B10" s="352" t="s">
        <v>24</v>
      </c>
      <c r="C10" s="293">
        <f t="shared" si="1"/>
        <v>0</v>
      </c>
      <c r="D10" s="350"/>
      <c r="E10" s="293">
        <v>0</v>
      </c>
      <c r="F10" s="294">
        <v>0</v>
      </c>
      <c r="G10" s="294">
        <v>0</v>
      </c>
      <c r="H10" s="352"/>
    </row>
    <row r="11" spans="2:8" x14ac:dyDescent="0.2">
      <c r="B11" s="352" t="s">
        <v>29</v>
      </c>
      <c r="C11" s="293">
        <f t="shared" si="1"/>
        <v>0</v>
      </c>
      <c r="D11" s="350"/>
      <c r="E11" s="293">
        <v>0</v>
      </c>
      <c r="F11" s="294">
        <v>0</v>
      </c>
      <c r="G11" s="294">
        <v>0</v>
      </c>
      <c r="H11" s="352"/>
    </row>
    <row r="12" spans="2:8" x14ac:dyDescent="0.2">
      <c r="B12" s="352" t="s">
        <v>30</v>
      </c>
      <c r="C12" s="293">
        <f t="shared" si="1"/>
        <v>0</v>
      </c>
      <c r="D12" s="350"/>
      <c r="E12" s="403">
        <v>0</v>
      </c>
      <c r="F12" s="294">
        <v>0</v>
      </c>
      <c r="G12" s="294">
        <v>0</v>
      </c>
      <c r="H12" s="402"/>
    </row>
    <row r="13" spans="2:8" x14ac:dyDescent="0.2">
      <c r="B13" s="291" t="s">
        <v>22</v>
      </c>
      <c r="C13" s="292">
        <f>+SUM(C14:C20)</f>
        <v>412427.91</v>
      </c>
      <c r="D13" s="292">
        <f>+SUM(D14:D20)</f>
        <v>0</v>
      </c>
      <c r="E13" s="292">
        <f>+SUM(E14:E20)</f>
        <v>25200</v>
      </c>
      <c r="F13" s="292">
        <f>+SUM(F14:F20)</f>
        <v>0</v>
      </c>
      <c r="G13" s="292">
        <f>+SUM(G14:G20)</f>
        <v>387227.91</v>
      </c>
    </row>
    <row r="14" spans="2:8" x14ac:dyDescent="0.2">
      <c r="B14" s="352" t="s">
        <v>28</v>
      </c>
      <c r="C14" s="293">
        <f>+D14+E14+F14+G14</f>
        <v>0</v>
      </c>
      <c r="D14" s="350"/>
      <c r="E14" s="293">
        <v>0</v>
      </c>
      <c r="F14" s="294">
        <v>0</v>
      </c>
      <c r="G14" s="294">
        <v>0</v>
      </c>
      <c r="H14" s="352"/>
    </row>
    <row r="15" spans="2:8" x14ac:dyDescent="0.2">
      <c r="B15" s="352" t="s">
        <v>27</v>
      </c>
      <c r="C15" s="293">
        <f t="shared" ref="C15:C20" si="2">+D15+E15+F15+G15</f>
        <v>0</v>
      </c>
      <c r="D15" s="350"/>
      <c r="E15" s="293">
        <v>0</v>
      </c>
      <c r="F15" s="294">
        <v>0</v>
      </c>
      <c r="G15" s="294">
        <v>0</v>
      </c>
      <c r="H15" s="352"/>
    </row>
    <row r="16" spans="2:8" x14ac:dyDescent="0.2">
      <c r="B16" s="352" t="s">
        <v>24</v>
      </c>
      <c r="C16" s="293">
        <f t="shared" si="2"/>
        <v>0</v>
      </c>
      <c r="D16" s="350"/>
      <c r="E16" s="293">
        <v>0</v>
      </c>
      <c r="F16" s="294">
        <v>0</v>
      </c>
      <c r="G16" s="294">
        <v>0</v>
      </c>
      <c r="H16" s="352"/>
    </row>
    <row r="17" spans="2:8" x14ac:dyDescent="0.2">
      <c r="B17" s="352" t="s">
        <v>29</v>
      </c>
      <c r="C17" s="293">
        <f t="shared" si="2"/>
        <v>0</v>
      </c>
      <c r="D17" s="350"/>
      <c r="E17" s="293">
        <v>0</v>
      </c>
      <c r="F17" s="294">
        <v>0</v>
      </c>
      <c r="G17" s="294">
        <v>0</v>
      </c>
      <c r="H17" s="352"/>
    </row>
    <row r="18" spans="2:8" x14ac:dyDescent="0.2">
      <c r="B18" s="352" t="s">
        <v>30</v>
      </c>
      <c r="C18" s="293">
        <f t="shared" si="2"/>
        <v>0</v>
      </c>
      <c r="D18" s="350"/>
      <c r="E18" s="293">
        <v>0</v>
      </c>
      <c r="F18" s="294">
        <v>0</v>
      </c>
      <c r="G18" s="294">
        <v>0</v>
      </c>
      <c r="H18" s="352"/>
    </row>
    <row r="19" spans="2:8" x14ac:dyDescent="0.2">
      <c r="B19" s="352" t="s">
        <v>56</v>
      </c>
      <c r="C19" s="293">
        <f>+D19+E19+F19+G19</f>
        <v>25200</v>
      </c>
      <c r="D19" s="350"/>
      <c r="E19" s="293">
        <v>25200</v>
      </c>
      <c r="F19" s="294">
        <v>0</v>
      </c>
      <c r="G19" s="294">
        <v>0</v>
      </c>
      <c r="H19" s="352"/>
    </row>
    <row r="20" spans="2:8" x14ac:dyDescent="0.2">
      <c r="B20" s="352" t="s">
        <v>384</v>
      </c>
      <c r="C20" s="293">
        <f t="shared" si="2"/>
        <v>387227.91</v>
      </c>
      <c r="D20" s="350"/>
      <c r="E20" s="293">
        <v>0</v>
      </c>
      <c r="F20" s="294">
        <v>0</v>
      </c>
      <c r="G20" s="294">
        <v>387227.91</v>
      </c>
      <c r="H20" s="352"/>
    </row>
    <row r="21" spans="2:8" x14ac:dyDescent="0.2">
      <c r="B21" s="291" t="s">
        <v>79</v>
      </c>
      <c r="C21" s="292">
        <f>+C4+C13</f>
        <v>544644.94999999995</v>
      </c>
      <c r="D21" s="292">
        <f t="shared" ref="D21:G21" si="3">+D4+D13</f>
        <v>0</v>
      </c>
      <c r="E21" s="292">
        <f>+E4+E13</f>
        <v>157417.04</v>
      </c>
      <c r="F21" s="292">
        <f t="shared" si="3"/>
        <v>0</v>
      </c>
      <c r="G21" s="292">
        <f t="shared" si="3"/>
        <v>387227.91</v>
      </c>
      <c r="H21" s="290"/>
    </row>
    <row r="22" spans="2:8" x14ac:dyDescent="0.2">
      <c r="B22" s="288"/>
      <c r="C22" s="288"/>
      <c r="D22" s="289"/>
      <c r="E22" s="289"/>
      <c r="F22" s="289"/>
      <c r="G22" s="289"/>
    </row>
    <row r="23" spans="2:8" s="288" customFormat="1" x14ac:dyDescent="0.2">
      <c r="D23" s="289"/>
      <c r="E23" s="289"/>
      <c r="F23" s="289"/>
      <c r="G23" s="289"/>
    </row>
    <row r="24" spans="2:8" s="288" customFormat="1" x14ac:dyDescent="0.2">
      <c r="B24" s="288" t="s">
        <v>385</v>
      </c>
      <c r="C24" s="290">
        <v>3369046.33</v>
      </c>
      <c r="D24" s="290"/>
      <c r="E24" s="290"/>
      <c r="F24" s="290"/>
      <c r="G24" s="290"/>
    </row>
    <row r="25" spans="2:8" s="288" customFormat="1" x14ac:dyDescent="0.2">
      <c r="B25" s="288" t="s">
        <v>386</v>
      </c>
      <c r="C25" s="288">
        <f>25200+22795.5</f>
        <v>47995.5</v>
      </c>
      <c r="D25" s="289"/>
      <c r="E25" s="289"/>
      <c r="F25" s="289"/>
      <c r="G25" s="289"/>
    </row>
    <row r="26" spans="2:8" s="288" customFormat="1" x14ac:dyDescent="0.2">
      <c r="B26" s="288" t="s">
        <v>53</v>
      </c>
      <c r="C26" s="288">
        <f>132217.04+22855</f>
        <v>155072.04</v>
      </c>
      <c r="D26" s="289"/>
      <c r="E26" s="289"/>
      <c r="F26" s="289"/>
      <c r="G26" s="289"/>
    </row>
    <row r="27" spans="2:8" s="288" customFormat="1" x14ac:dyDescent="0.2">
      <c r="B27" s="288" t="s">
        <v>387</v>
      </c>
      <c r="C27" s="290">
        <f>387227.91+ 28812.27</f>
        <v>416040.18</v>
      </c>
      <c r="D27" s="289"/>
      <c r="E27" s="289"/>
      <c r="F27" s="289"/>
      <c r="G27" s="289"/>
    </row>
    <row r="28" spans="2:8" s="288" customFormat="1" x14ac:dyDescent="0.2">
      <c r="C28" s="290">
        <f>++SUM(C24:C27)</f>
        <v>3988154.0500000003</v>
      </c>
      <c r="D28" s="289"/>
      <c r="E28" s="289"/>
      <c r="F28" s="289"/>
      <c r="G28" s="289"/>
    </row>
    <row r="29" spans="2:8" s="288" customFormat="1" x14ac:dyDescent="0.2">
      <c r="C29" s="290">
        <f>+C21-C28</f>
        <v>-3443509.1000000006</v>
      </c>
      <c r="D29" s="289" t="s">
        <v>357</v>
      </c>
      <c r="E29" s="289"/>
      <c r="F29" s="289"/>
      <c r="G29" s="289"/>
    </row>
    <row r="30" spans="2:8" s="288" customFormat="1" x14ac:dyDescent="0.2">
      <c r="D30" s="289"/>
      <c r="E30" s="289"/>
      <c r="F30" s="289"/>
      <c r="G30" s="289"/>
    </row>
    <row r="31" spans="2:8" s="288" customFormat="1" x14ac:dyDescent="0.2">
      <c r="D31" s="289"/>
      <c r="E31" s="289"/>
      <c r="F31" s="289"/>
      <c r="G31" s="289"/>
    </row>
    <row r="32" spans="2:8" s="288" customFormat="1" x14ac:dyDescent="0.2">
      <c r="B32" s="288" t="s">
        <v>388</v>
      </c>
      <c r="D32" s="289"/>
      <c r="E32" s="289"/>
      <c r="F32" s="289"/>
      <c r="G32" s="289"/>
    </row>
    <row r="33" spans="4:7" s="288" customFormat="1" x14ac:dyDescent="0.2">
      <c r="D33" s="289"/>
      <c r="E33" s="289"/>
      <c r="F33" s="289"/>
      <c r="G33" s="289"/>
    </row>
    <row r="34" spans="4:7" s="288" customFormat="1" x14ac:dyDescent="0.2">
      <c r="D34" s="289"/>
      <c r="E34" s="289"/>
      <c r="F34" s="289"/>
      <c r="G34" s="289"/>
    </row>
    <row r="35" spans="4:7" s="288" customFormat="1" x14ac:dyDescent="0.2">
      <c r="D35" s="289"/>
      <c r="E35" s="289"/>
      <c r="F35" s="289"/>
      <c r="G35" s="289"/>
    </row>
    <row r="36" spans="4:7" s="288" customFormat="1" x14ac:dyDescent="0.2">
      <c r="D36" s="289"/>
      <c r="E36" s="289"/>
      <c r="F36" s="289"/>
      <c r="G36" s="289"/>
    </row>
    <row r="37" spans="4:7" s="288" customFormat="1" x14ac:dyDescent="0.2">
      <c r="D37" s="289"/>
      <c r="E37" s="289"/>
      <c r="F37" s="289"/>
      <c r="G37" s="289"/>
    </row>
    <row r="38" spans="4:7" s="288" customFormat="1" x14ac:dyDescent="0.2">
      <c r="D38" s="289"/>
      <c r="E38" s="289"/>
      <c r="F38" s="289"/>
      <c r="G38" s="289"/>
    </row>
    <row r="39" spans="4:7" s="288" customFormat="1" x14ac:dyDescent="0.2">
      <c r="D39" s="289"/>
      <c r="E39" s="289"/>
      <c r="F39" s="289"/>
      <c r="G39" s="289"/>
    </row>
    <row r="40" spans="4:7" s="288" customFormat="1" x14ac:dyDescent="0.2">
      <c r="D40" s="289"/>
      <c r="E40" s="289"/>
      <c r="F40" s="289"/>
      <c r="G40" s="289"/>
    </row>
  </sheetData>
  <mergeCells count="1">
    <mergeCell ref="C2:G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2:F19"/>
  <sheetViews>
    <sheetView workbookViewId="0">
      <selection activeCell="A12" sqref="A12"/>
    </sheetView>
  </sheetViews>
  <sheetFormatPr defaultRowHeight="12.75" x14ac:dyDescent="0.2"/>
  <cols>
    <col min="2" max="2" width="24.140625" bestFit="1" customWidth="1"/>
    <col min="3" max="3" width="47.85546875" bestFit="1" customWidth="1"/>
    <col min="4" max="4" width="26.7109375" bestFit="1" customWidth="1"/>
    <col min="5" max="5" width="61.28515625" bestFit="1" customWidth="1"/>
    <col min="6" max="6" width="25.42578125" bestFit="1" customWidth="1"/>
  </cols>
  <sheetData>
    <row r="2" spans="2:6" x14ac:dyDescent="0.2">
      <c r="B2" s="344" t="s">
        <v>78</v>
      </c>
      <c r="C2" t="s">
        <v>358</v>
      </c>
      <c r="D2" t="s">
        <v>370</v>
      </c>
      <c r="E2" t="s">
        <v>368</v>
      </c>
      <c r="F2" t="s">
        <v>371</v>
      </c>
    </row>
    <row r="3" spans="2:6" x14ac:dyDescent="0.2">
      <c r="B3" s="345" t="s">
        <v>494</v>
      </c>
      <c r="C3" t="e">
        <v>#REF!</v>
      </c>
      <c r="D3" t="e">
        <v>#REF!</v>
      </c>
      <c r="E3" t="e">
        <v>#REF!</v>
      </c>
      <c r="F3" t="e">
        <v>#REF!</v>
      </c>
    </row>
    <row r="4" spans="2:6" x14ac:dyDescent="0.2">
      <c r="B4" s="346" t="s">
        <v>494</v>
      </c>
      <c r="C4" t="e">
        <v>#REF!</v>
      </c>
      <c r="D4" t="e">
        <v>#REF!</v>
      </c>
      <c r="E4" t="e">
        <v>#REF!</v>
      </c>
      <c r="F4" t="e">
        <v>#REF!</v>
      </c>
    </row>
    <row r="5" spans="2:6" x14ac:dyDescent="0.2">
      <c r="B5" s="345" t="s">
        <v>7</v>
      </c>
      <c r="C5">
        <v>0</v>
      </c>
      <c r="D5">
        <v>0</v>
      </c>
      <c r="E5">
        <v>0</v>
      </c>
      <c r="F5">
        <v>0</v>
      </c>
    </row>
    <row r="6" spans="2:6" x14ac:dyDescent="0.2">
      <c r="B6" s="346" t="s">
        <v>6</v>
      </c>
      <c r="C6">
        <v>0</v>
      </c>
      <c r="D6">
        <v>0</v>
      </c>
      <c r="E6">
        <v>0</v>
      </c>
      <c r="F6">
        <v>0</v>
      </c>
    </row>
    <row r="7" spans="2:6" x14ac:dyDescent="0.2">
      <c r="B7" s="345" t="s">
        <v>79</v>
      </c>
      <c r="C7" t="e">
        <v>#REF!</v>
      </c>
      <c r="D7" t="e">
        <v>#REF!</v>
      </c>
      <c r="E7" t="e">
        <v>#REF!</v>
      </c>
      <c r="F7" t="e">
        <v>#REF!</v>
      </c>
    </row>
    <row r="19" spans="3:6" x14ac:dyDescent="0.2">
      <c r="C19" s="347"/>
      <c r="D19" s="347"/>
      <c r="E19" s="347"/>
      <c r="F19" s="347"/>
    </row>
  </sheetData>
  <pageMargins left="0.7" right="0.7" top="0.75" bottom="0.75" header="0.3" footer="0.3"/>
  <pageSetup paperSize="9" scale="85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F4"/>
  <sheetViews>
    <sheetView workbookViewId="0">
      <selection sqref="A1:F11"/>
    </sheetView>
  </sheetViews>
  <sheetFormatPr defaultColWidth="26" defaultRowHeight="12.75" x14ac:dyDescent="0.2"/>
  <cols>
    <col min="1" max="1" width="21.5703125" bestFit="1" customWidth="1"/>
    <col min="2" max="2" width="20" bestFit="1" customWidth="1"/>
    <col min="3" max="3" width="25.28515625" bestFit="1" customWidth="1"/>
    <col min="4" max="4" width="25.42578125" bestFit="1" customWidth="1"/>
    <col min="5" max="6" width="25.28515625" bestFit="1" customWidth="1"/>
  </cols>
  <sheetData>
    <row r="1" spans="1:6" ht="66" customHeight="1" x14ac:dyDescent="0.2">
      <c r="A1" s="315" t="s">
        <v>78</v>
      </c>
      <c r="B1" s="300" t="s">
        <v>358</v>
      </c>
      <c r="C1" s="300" t="s">
        <v>370</v>
      </c>
      <c r="D1" s="300" t="s">
        <v>371</v>
      </c>
      <c r="E1" s="300" t="s">
        <v>359</v>
      </c>
      <c r="F1" s="300" t="s">
        <v>368</v>
      </c>
    </row>
    <row r="2" spans="1:6" x14ac:dyDescent="0.2">
      <c r="A2" s="312" t="s">
        <v>494</v>
      </c>
      <c r="B2" s="313" t="e">
        <v>#REF!</v>
      </c>
      <c r="C2" s="313" t="e">
        <v>#REF!</v>
      </c>
      <c r="D2" s="313" t="e">
        <v>#REF!</v>
      </c>
      <c r="E2" s="313" t="e">
        <v>#REF!</v>
      </c>
      <c r="F2" s="313" t="e">
        <v>#REF!</v>
      </c>
    </row>
    <row r="3" spans="1:6" x14ac:dyDescent="0.2">
      <c r="A3" s="312" t="s">
        <v>6</v>
      </c>
      <c r="B3" s="313">
        <v>0</v>
      </c>
      <c r="C3" s="313">
        <v>0</v>
      </c>
      <c r="D3" s="313">
        <v>0</v>
      </c>
      <c r="E3" s="313">
        <v>0</v>
      </c>
      <c r="F3" s="313">
        <v>0</v>
      </c>
    </row>
    <row r="4" spans="1:6" x14ac:dyDescent="0.2">
      <c r="A4" s="312" t="s">
        <v>79</v>
      </c>
      <c r="B4" s="313" t="e">
        <v>#REF!</v>
      </c>
      <c r="C4" s="313" t="e">
        <v>#REF!</v>
      </c>
      <c r="D4" s="313" t="e">
        <v>#REF!</v>
      </c>
      <c r="E4" s="313" t="e">
        <v>#REF!</v>
      </c>
      <c r="F4" s="313" t="e">
        <v>#REF!</v>
      </c>
    </row>
  </sheetData>
  <pageMargins left="0.7" right="0.7" top="0.75" bottom="0.75" header="0.3" footer="0.3"/>
  <pageSetup paperSize="9" scale="8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16</vt:i4>
      </vt:variant>
      <vt:variant>
        <vt:lpstr>Intervalli denominati</vt:lpstr>
      </vt:variant>
      <vt:variant>
        <vt:i4>6</vt:i4>
      </vt:variant>
    </vt:vector>
  </HeadingPairs>
  <TitlesOfParts>
    <vt:vector size="22" baseType="lpstr">
      <vt:lpstr>tabella per WORD 2022 x Pivot</vt:lpstr>
      <vt:lpstr>PIVOT 1</vt:lpstr>
      <vt:lpstr>PIVOT 1 per WORD</vt:lpstr>
      <vt:lpstr>tabella per WORD 2022</vt:lpstr>
      <vt:lpstr>Pivot_1_a</vt:lpstr>
      <vt:lpstr>Tabella Pivot </vt:lpstr>
      <vt:lpstr>PIVOT_1</vt:lpstr>
      <vt:lpstr>Pivot_1_calcolo</vt:lpstr>
      <vt:lpstr>Pivot_2_a</vt:lpstr>
      <vt:lpstr>Pivot_2_calcolo</vt:lpstr>
      <vt:lpstr>PIVOT_2</vt:lpstr>
      <vt:lpstr>PIVOT_SINTESI </vt:lpstr>
      <vt:lpstr>PIVOT_SINTESI2</vt:lpstr>
      <vt:lpstr>elaborazioni PAT</vt:lpstr>
      <vt:lpstr>TRASPARENZA 2023</vt:lpstr>
      <vt:lpstr>Allegato Scheda singola</vt:lpstr>
      <vt:lpstr>'TRASPARENZA 2023'!_Hlk122438187</vt:lpstr>
      <vt:lpstr>'TRASPARENZA 2023'!_Hlk124159568</vt:lpstr>
      <vt:lpstr>'TRASPARENZA 2023'!_Hlk135292674</vt:lpstr>
      <vt:lpstr>'TRASPARENZA 2023'!Area_stampa</vt:lpstr>
      <vt:lpstr>'TRASPARENZA 2023'!OGGETTO</vt:lpstr>
      <vt:lpstr>'TRASPARENZA 2023'!Titoli_stampa</vt:lpstr>
    </vt:vector>
  </TitlesOfParts>
  <Company>Agenzia per lo Sviluppo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Fiorini</dc:creator>
  <cp:lastModifiedBy>Lorenzini Michela</cp:lastModifiedBy>
  <cp:lastPrinted>2024-01-31T14:05:13Z</cp:lastPrinted>
  <dcterms:created xsi:type="dcterms:W3CDTF">2007-10-10T15:20:00Z</dcterms:created>
  <dcterms:modified xsi:type="dcterms:W3CDTF">2024-03-25T12:28:14Z</dcterms:modified>
</cp:coreProperties>
</file>